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Grapevine\FY17\Revised_Feb_16\"/>
    </mc:Choice>
  </mc:AlternateContent>
  <bookViews>
    <workbookView xWindow="480" yWindow="150" windowWidth="22995" windowHeight="9525"/>
  </bookViews>
  <sheets>
    <sheet name="Table 3" sheetId="1" r:id="rId1"/>
  </sheets>
  <definedNames>
    <definedName name="table1">#REF!</definedName>
    <definedName name="table2">#REF!</definedName>
    <definedName name="table3">#REF!</definedName>
    <definedName name="table4">#REF!</definedName>
    <definedName name="table5">#REF!</definedName>
    <definedName name="Tablec">#REF!</definedName>
    <definedName name="Tabled">#REF!</definedName>
    <definedName name="test">#REF!</definedName>
    <definedName name="testestest">#REF!</definedName>
  </definedNames>
  <calcPr calcId="152511"/>
</workbook>
</file>

<file path=xl/calcChain.xml><?xml version="1.0" encoding="utf-8"?>
<calcChain xmlns="http://schemas.openxmlformats.org/spreadsheetml/2006/main">
  <c r="L91" i="1" l="1"/>
  <c r="K91" i="1"/>
  <c r="J91" i="1"/>
  <c r="I91" i="1"/>
  <c r="L90" i="1"/>
  <c r="K90" i="1"/>
  <c r="J90" i="1"/>
  <c r="I90" i="1"/>
  <c r="H86" i="1"/>
  <c r="G86" i="1"/>
  <c r="F86" i="1"/>
  <c r="E86" i="1"/>
  <c r="D86" i="1"/>
  <c r="C86" i="1"/>
  <c r="H85" i="1"/>
  <c r="G85" i="1"/>
  <c r="F85" i="1"/>
  <c r="E85" i="1"/>
  <c r="D85" i="1"/>
  <c r="C85" i="1"/>
  <c r="H84" i="1"/>
  <c r="G84" i="1"/>
  <c r="F84" i="1"/>
  <c r="E84" i="1"/>
  <c r="D84" i="1"/>
  <c r="C84" i="1"/>
  <c r="H83" i="1"/>
  <c r="G83" i="1"/>
  <c r="F83" i="1"/>
  <c r="E83" i="1"/>
  <c r="D83" i="1"/>
  <c r="C83" i="1"/>
  <c r="H82" i="1"/>
  <c r="G82" i="1"/>
  <c r="F82" i="1"/>
  <c r="E82" i="1"/>
  <c r="D82" i="1"/>
  <c r="C82" i="1"/>
  <c r="E81" i="1"/>
  <c r="H80" i="1"/>
  <c r="H81" i="1" s="1"/>
  <c r="J81" i="1" s="1"/>
  <c r="G80" i="1"/>
  <c r="G81" i="1" s="1"/>
  <c r="F80" i="1"/>
  <c r="F81" i="1" s="1"/>
  <c r="E80" i="1"/>
  <c r="D80" i="1"/>
  <c r="D81" i="1" s="1"/>
  <c r="C80" i="1"/>
  <c r="C81" i="1" s="1"/>
  <c r="H79" i="1"/>
  <c r="G79" i="1"/>
  <c r="F79" i="1"/>
  <c r="E79" i="1"/>
  <c r="D79" i="1"/>
  <c r="C79" i="1"/>
  <c r="H78" i="1"/>
  <c r="G78" i="1"/>
  <c r="F78" i="1"/>
  <c r="E78" i="1"/>
  <c r="D78" i="1"/>
  <c r="C78" i="1"/>
  <c r="L75" i="1"/>
  <c r="K75" i="1"/>
  <c r="J75" i="1"/>
  <c r="I75" i="1"/>
  <c r="L74" i="1"/>
  <c r="K74" i="1"/>
  <c r="J74" i="1"/>
  <c r="I74" i="1"/>
  <c r="L73" i="1"/>
  <c r="K73" i="1"/>
  <c r="J73" i="1"/>
  <c r="I73" i="1"/>
  <c r="L72" i="1"/>
  <c r="K72" i="1"/>
  <c r="J72" i="1"/>
  <c r="I72" i="1"/>
  <c r="L71" i="1"/>
  <c r="K71" i="1"/>
  <c r="J71" i="1"/>
  <c r="I71" i="1"/>
  <c r="L70" i="1"/>
  <c r="K70" i="1"/>
  <c r="J70" i="1"/>
  <c r="I70" i="1"/>
  <c r="L67" i="1"/>
  <c r="K67" i="1"/>
  <c r="J67" i="1"/>
  <c r="I67" i="1"/>
  <c r="L66" i="1"/>
  <c r="K66" i="1"/>
  <c r="J66" i="1"/>
  <c r="I66" i="1"/>
  <c r="L65" i="1"/>
  <c r="K65" i="1"/>
  <c r="J65" i="1"/>
  <c r="I65" i="1"/>
  <c r="L64" i="1"/>
  <c r="K64" i="1"/>
  <c r="J64" i="1"/>
  <c r="I64" i="1"/>
  <c r="L63" i="1"/>
  <c r="K63" i="1"/>
  <c r="J63" i="1"/>
  <c r="I63" i="1"/>
  <c r="L60" i="1"/>
  <c r="K60" i="1"/>
  <c r="J60" i="1"/>
  <c r="I60" i="1"/>
  <c r="L59" i="1"/>
  <c r="K59" i="1"/>
  <c r="J59" i="1"/>
  <c r="I59" i="1"/>
  <c r="L58" i="1"/>
  <c r="K58" i="1"/>
  <c r="J58" i="1"/>
  <c r="I58" i="1"/>
  <c r="L57" i="1"/>
  <c r="K57" i="1"/>
  <c r="J57" i="1"/>
  <c r="I57" i="1"/>
  <c r="L54" i="1"/>
  <c r="K54" i="1"/>
  <c r="J54" i="1"/>
  <c r="I54" i="1"/>
  <c r="L53" i="1"/>
  <c r="K53" i="1"/>
  <c r="J53" i="1"/>
  <c r="I53" i="1"/>
  <c r="L52" i="1"/>
  <c r="K52" i="1"/>
  <c r="J52" i="1"/>
  <c r="I52" i="1"/>
  <c r="L51" i="1"/>
  <c r="K51" i="1"/>
  <c r="J51" i="1"/>
  <c r="I51" i="1"/>
  <c r="L50" i="1"/>
  <c r="K50" i="1"/>
  <c r="J50" i="1"/>
  <c r="I50" i="1"/>
  <c r="L49" i="1"/>
  <c r="K49" i="1"/>
  <c r="J49" i="1"/>
  <c r="I49" i="1"/>
  <c r="L48" i="1"/>
  <c r="K48" i="1"/>
  <c r="J48" i="1"/>
  <c r="I48" i="1"/>
  <c r="L47" i="1"/>
  <c r="K47" i="1"/>
  <c r="J47" i="1"/>
  <c r="I47" i="1"/>
  <c r="L46" i="1"/>
  <c r="K46" i="1"/>
  <c r="J46" i="1"/>
  <c r="I46" i="1"/>
  <c r="L45" i="1"/>
  <c r="K45" i="1"/>
  <c r="J45" i="1"/>
  <c r="I45" i="1"/>
  <c r="L44" i="1"/>
  <c r="K44" i="1"/>
  <c r="J44" i="1"/>
  <c r="I44" i="1"/>
  <c r="L43" i="1"/>
  <c r="K43" i="1"/>
  <c r="J43" i="1"/>
  <c r="I43" i="1"/>
  <c r="L40" i="1"/>
  <c r="K40" i="1"/>
  <c r="J40" i="1"/>
  <c r="I40" i="1"/>
  <c r="L39" i="1"/>
  <c r="K39" i="1"/>
  <c r="J39" i="1"/>
  <c r="I39" i="1"/>
  <c r="L38" i="1"/>
  <c r="K38" i="1"/>
  <c r="J38" i="1"/>
  <c r="I38" i="1"/>
  <c r="L37" i="1"/>
  <c r="K37" i="1"/>
  <c r="J37" i="1"/>
  <c r="I37" i="1"/>
  <c r="L36" i="1"/>
  <c r="K36" i="1"/>
  <c r="J36" i="1"/>
  <c r="I36" i="1"/>
  <c r="L35" i="1"/>
  <c r="K35" i="1"/>
  <c r="J35" i="1"/>
  <c r="I35" i="1"/>
  <c r="L34" i="1"/>
  <c r="K34" i="1"/>
  <c r="J34" i="1"/>
  <c r="I34" i="1"/>
  <c r="L31" i="1"/>
  <c r="K31" i="1"/>
  <c r="J31" i="1"/>
  <c r="I31" i="1"/>
  <c r="L30" i="1"/>
  <c r="K30" i="1"/>
  <c r="J30" i="1"/>
  <c r="I30" i="1"/>
  <c r="L29" i="1"/>
  <c r="K29" i="1"/>
  <c r="J29" i="1"/>
  <c r="I29" i="1"/>
  <c r="L28" i="1"/>
  <c r="K28" i="1"/>
  <c r="J28" i="1"/>
  <c r="I28" i="1"/>
  <c r="L24" i="1"/>
  <c r="K24" i="1"/>
  <c r="J24" i="1"/>
  <c r="I24" i="1"/>
  <c r="L23" i="1"/>
  <c r="K23" i="1"/>
  <c r="J23" i="1"/>
  <c r="I23" i="1"/>
  <c r="L22" i="1"/>
  <c r="K22" i="1"/>
  <c r="J22" i="1"/>
  <c r="I22" i="1"/>
  <c r="L21" i="1"/>
  <c r="K21" i="1"/>
  <c r="J21" i="1"/>
  <c r="I21" i="1"/>
  <c r="L20" i="1"/>
  <c r="K20" i="1"/>
  <c r="J20" i="1"/>
  <c r="I20" i="1"/>
  <c r="L17" i="1"/>
  <c r="K17" i="1"/>
  <c r="J17" i="1"/>
  <c r="I17" i="1"/>
  <c r="L16" i="1"/>
  <c r="K16" i="1"/>
  <c r="J16" i="1"/>
  <c r="I16" i="1"/>
  <c r="L15" i="1"/>
  <c r="K15" i="1"/>
  <c r="J15" i="1"/>
  <c r="I15" i="1"/>
  <c r="L14" i="1"/>
  <c r="K14" i="1"/>
  <c r="J14" i="1"/>
  <c r="I14" i="1"/>
  <c r="L13" i="1"/>
  <c r="K13" i="1"/>
  <c r="J13" i="1"/>
  <c r="I13" i="1"/>
  <c r="L12" i="1"/>
  <c r="K12" i="1"/>
  <c r="J12" i="1"/>
  <c r="I12" i="1"/>
  <c r="F87" i="1" l="1"/>
  <c r="J79" i="1"/>
  <c r="C88" i="1"/>
  <c r="L88" i="1" s="1"/>
  <c r="G88" i="1"/>
  <c r="I88" i="1" s="1"/>
  <c r="E87" i="1"/>
  <c r="J82" i="1"/>
  <c r="J83" i="1"/>
  <c r="J84" i="1"/>
  <c r="J85" i="1"/>
  <c r="J86" i="1"/>
  <c r="D88" i="1"/>
  <c r="H88" i="1"/>
  <c r="L80" i="1"/>
  <c r="E88" i="1"/>
  <c r="L82" i="1"/>
  <c r="L84" i="1"/>
  <c r="L86" i="1"/>
  <c r="K88" i="1"/>
  <c r="I78" i="1"/>
  <c r="K79" i="1"/>
  <c r="I80" i="1"/>
  <c r="K81" i="1"/>
  <c r="I82" i="1"/>
  <c r="K83" i="1"/>
  <c r="I84" i="1"/>
  <c r="K85" i="1"/>
  <c r="I86" i="1"/>
  <c r="C87" i="1"/>
  <c r="G87" i="1"/>
  <c r="J78" i="1"/>
  <c r="L79" i="1"/>
  <c r="J80" i="1"/>
  <c r="L81" i="1"/>
  <c r="L83" i="1"/>
  <c r="L85" i="1"/>
  <c r="D87" i="1"/>
  <c r="H87" i="1"/>
  <c r="F88" i="1"/>
  <c r="J88" i="1" s="1"/>
  <c r="K78" i="1"/>
  <c r="I79" i="1"/>
  <c r="K80" i="1"/>
  <c r="I81" i="1"/>
  <c r="K82" i="1"/>
  <c r="I83" i="1"/>
  <c r="K84" i="1"/>
  <c r="I85" i="1"/>
  <c r="K86" i="1"/>
  <c r="L78" i="1"/>
  <c r="J87" i="1" l="1"/>
  <c r="I87" i="1"/>
  <c r="L87" i="1"/>
  <c r="K87" i="1"/>
</calcChain>
</file>

<file path=xl/sharedStrings.xml><?xml version="1.0" encoding="utf-8"?>
<sst xmlns="http://schemas.openxmlformats.org/spreadsheetml/2006/main" count="96" uniqueCount="84">
  <si>
    <r>
      <rPr>
        <b/>
        <i/>
        <sz val="10"/>
        <rFont val="Arial"/>
        <family val="2"/>
      </rPr>
      <t>Grapevine</t>
    </r>
    <r>
      <rPr>
        <b/>
        <sz val="10"/>
        <rFont val="Arial"/>
        <family val="2"/>
      </rPr>
      <t xml:space="preserve"> Table 3</t>
    </r>
  </si>
  <si>
    <t>State Fiscal Support for Higher Education, by Region, FY12, FY15, FY16, and FY17</t>
  </si>
  <si>
    <t>State Support ($)</t>
  </si>
  <si>
    <t>Percent Changes in State Support</t>
  </si>
  <si>
    <t>FY12</t>
  </si>
  <si>
    <t>FY15</t>
  </si>
  <si>
    <t>FY16</t>
  </si>
  <si>
    <t>FY17</t>
  </si>
  <si>
    <t>1-Year % Change, FY16-FY17</t>
  </si>
  <si>
    <t>2-Year % Change, FY15-FY17</t>
  </si>
  <si>
    <t>5-Year % Change, FY11-FY17</t>
  </si>
  <si>
    <t>Region</t>
  </si>
  <si>
    <t>State Monies</t>
  </si>
  <si>
    <t>Federal Stabilization funds</t>
  </si>
  <si>
    <t>Federal Government Services Funds</t>
  </si>
  <si>
    <t>State $ Only</t>
  </si>
  <si>
    <t>State &amp; Plus ARRA Funds</t>
  </si>
  <si>
    <t xml:space="preserve">  New England</t>
  </si>
  <si>
    <t xml:space="preserve">    Connecticut</t>
  </si>
  <si>
    <t xml:space="preserve">    Maine</t>
  </si>
  <si>
    <t xml:space="preserve">    Massachusetts</t>
  </si>
  <si>
    <t xml:space="preserve">    New Hampshire</t>
  </si>
  <si>
    <t xml:space="preserve">    Rhode Island</t>
  </si>
  <si>
    <t xml:space="preserve">    Vermont</t>
  </si>
  <si>
    <t xml:space="preserve">  Mideast</t>
  </si>
  <si>
    <t xml:space="preserve">    Delaware</t>
  </si>
  <si>
    <t xml:space="preserve">    Maryland</t>
  </si>
  <si>
    <t xml:space="preserve">    New Jersey</t>
  </si>
  <si>
    <t xml:space="preserve">    New York</t>
  </si>
  <si>
    <t xml:space="preserve">    Pennsylvania</t>
  </si>
  <si>
    <t xml:space="preserve">  Great Lakes</t>
  </si>
  <si>
    <r>
      <t xml:space="preserve">    Illinois</t>
    </r>
    <r>
      <rPr>
        <sz val="12"/>
        <rFont val="Arial"/>
        <family val="2"/>
      </rPr>
      <t>*</t>
    </r>
  </si>
  <si>
    <t xml:space="preserve">    Indiana</t>
  </si>
  <si>
    <t xml:space="preserve">    Michigan</t>
  </si>
  <si>
    <t xml:space="preserve">    Ohio</t>
  </si>
  <si>
    <t xml:space="preserve">    Wisconsin</t>
  </si>
  <si>
    <t xml:space="preserve">  Plains</t>
  </si>
  <si>
    <t xml:space="preserve">    Iowa</t>
  </si>
  <si>
    <t xml:space="preserve">    Kansas</t>
  </si>
  <si>
    <t xml:space="preserve">    Minnesota</t>
  </si>
  <si>
    <t xml:space="preserve">    Missouri</t>
  </si>
  <si>
    <t xml:space="preserve">    Nebraska</t>
  </si>
  <si>
    <t xml:space="preserve">    North Dakota</t>
  </si>
  <si>
    <t xml:space="preserve">    South Dakota</t>
  </si>
  <si>
    <t xml:space="preserve">  Southeast</t>
  </si>
  <si>
    <t xml:space="preserve">    Alabama</t>
  </si>
  <si>
    <t xml:space="preserve">    Arkansas</t>
  </si>
  <si>
    <t xml:space="preserve">    Florida</t>
  </si>
  <si>
    <t xml:space="preserve">    Georgia</t>
  </si>
  <si>
    <t xml:space="preserve">    Kentucky</t>
  </si>
  <si>
    <t xml:space="preserve">    Louisiana</t>
  </si>
  <si>
    <t xml:space="preserve">    Mississippi</t>
  </si>
  <si>
    <t xml:space="preserve">    North Carolina</t>
  </si>
  <si>
    <t xml:space="preserve">    South Carolina</t>
  </si>
  <si>
    <t xml:space="preserve">    Tennessee</t>
  </si>
  <si>
    <t xml:space="preserve">    Virginia</t>
  </si>
  <si>
    <t xml:space="preserve">    West Virginia</t>
  </si>
  <si>
    <t xml:space="preserve">  Southwest</t>
  </si>
  <si>
    <t xml:space="preserve">    Arizona</t>
  </si>
  <si>
    <t xml:space="preserve">    New Mexico</t>
  </si>
  <si>
    <t xml:space="preserve">    Oklahoma</t>
  </si>
  <si>
    <t xml:space="preserve">    Texas</t>
  </si>
  <si>
    <t xml:space="preserve">  Rocky Mountain</t>
  </si>
  <si>
    <t xml:space="preserve">    Colorado</t>
  </si>
  <si>
    <t xml:space="preserve">    Idaho</t>
  </si>
  <si>
    <t xml:space="preserve">    Montana</t>
  </si>
  <si>
    <t xml:space="preserve">    Utah</t>
  </si>
  <si>
    <t xml:space="preserve">    Wyoming</t>
  </si>
  <si>
    <t xml:space="preserve">  Far West</t>
  </si>
  <si>
    <t xml:space="preserve">    Alaska</t>
  </si>
  <si>
    <t xml:space="preserve">    California</t>
  </si>
  <si>
    <t xml:space="preserve">    Hawaii</t>
  </si>
  <si>
    <t xml:space="preserve">    Nevada</t>
  </si>
  <si>
    <t xml:space="preserve">    Oregon</t>
  </si>
  <si>
    <t xml:space="preserve">    Washington</t>
  </si>
  <si>
    <t>Region Totals</t>
  </si>
  <si>
    <t xml:space="preserve">  Great Lakes (with Illinois)</t>
  </si>
  <si>
    <t xml:space="preserve">  Great Lakes (without Illinois)</t>
  </si>
  <si>
    <t>Total (50 states)</t>
  </si>
  <si>
    <t>Total (49 states without Illinois)</t>
  </si>
  <si>
    <t>Other Jurisdictions</t>
  </si>
  <si>
    <t>Puerto Rico</t>
  </si>
  <si>
    <t>Washington, DC</t>
  </si>
  <si>
    <r>
      <rPr>
        <sz val="12"/>
        <rFont val="Arial"/>
        <family val="2"/>
      </rPr>
      <t>*</t>
    </r>
    <r>
      <rPr>
        <sz val="8"/>
        <rFont val="Arial"/>
        <family val="2"/>
      </rPr>
      <t>Percent changes are not reported for Illinois, because FY17 funding for that state has not yet been finalized. The FY17 budget passed by the Illinois legislature allocated monies to higher education through December 2016 only. These stopgap funds may or may not be augmented by future legislative actions.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</si>
</sst>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MS Sans Serif"/>
    </font>
    <font>
      <sz val="11"/>
      <color theme="1"/>
      <name val="Calibri"/>
      <family val="2"/>
      <scheme val="minor"/>
    </font>
    <font>
      <sz val="10"/>
      <name val="Arial"/>
      <family val="2"/>
    </font>
    <font>
      <b/>
      <sz val="10"/>
      <name val="Arial"/>
      <family val="2"/>
    </font>
    <font>
      <b/>
      <i/>
      <sz val="10"/>
      <name val="Arial"/>
      <family val="2"/>
    </font>
    <font>
      <sz val="10"/>
      <name val="MS Sans Serif"/>
      <family val="2"/>
    </font>
    <font>
      <b/>
      <sz val="8"/>
      <name val="Arial"/>
      <family val="2"/>
    </font>
    <font>
      <sz val="8"/>
      <name val="Arial"/>
      <family val="2"/>
    </font>
    <font>
      <sz val="12"/>
      <name val="Arial"/>
      <family val="2"/>
    </font>
  </fonts>
  <fills count="2">
    <fill>
      <patternFill patternType="none"/>
    </fill>
    <fill>
      <patternFill patternType="gray125"/>
    </fill>
  </fills>
  <borders count="45">
    <border>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6">
    <xf numFmtId="0" fontId="0" fillId="0" borderId="0"/>
    <xf numFmtId="0" fontId="2" fillId="0" borderId="0"/>
    <xf numFmtId="0" fontId="5" fillId="0" borderId="0"/>
    <xf numFmtId="9" fontId="5" fillId="0" borderId="0" applyFont="0" applyFill="0" applyBorder="0" applyAlignment="0" applyProtection="0"/>
    <xf numFmtId="0" fontId="5" fillId="0" borderId="0"/>
    <xf numFmtId="0" fontId="1" fillId="0" borderId="0"/>
  </cellStyleXfs>
  <cellXfs count="113">
    <xf numFmtId="0" fontId="0" fillId="0" borderId="0" xfId="0"/>
    <xf numFmtId="0" fontId="2" fillId="0" borderId="0" xfId="1"/>
    <xf numFmtId="0" fontId="6" fillId="0" borderId="4" xfId="1" applyFont="1" applyBorder="1"/>
    <xf numFmtId="0" fontId="6" fillId="0" borderId="5" xfId="1" applyFont="1" applyBorder="1"/>
    <xf numFmtId="0" fontId="6" fillId="0" borderId="6" xfId="1" applyFont="1" applyBorder="1"/>
    <xf numFmtId="0" fontId="6" fillId="0" borderId="7" xfId="1" applyFont="1" applyBorder="1"/>
    <xf numFmtId="0" fontId="6" fillId="0" borderId="7" xfId="1" applyFont="1" applyBorder="1" applyAlignment="1">
      <alignment horizontal="center" vertical="center"/>
    </xf>
    <xf numFmtId="0" fontId="6" fillId="0" borderId="8" xfId="1" applyFont="1" applyBorder="1"/>
    <xf numFmtId="0" fontId="2" fillId="0" borderId="9" xfId="1" applyBorder="1"/>
    <xf numFmtId="0" fontId="6" fillId="0" borderId="10" xfId="1" applyFont="1" applyBorder="1" applyAlignment="1">
      <alignment horizontal="center"/>
    </xf>
    <xf numFmtId="0" fontId="6" fillId="0" borderId="11" xfId="1" applyFont="1" applyBorder="1" applyAlignment="1">
      <alignment horizontal="center"/>
    </xf>
    <xf numFmtId="0" fontId="6" fillId="0" borderId="6" xfId="1" applyFont="1" applyBorder="1" applyAlignment="1">
      <alignment horizontal="center" wrapText="1"/>
    </xf>
    <xf numFmtId="0" fontId="6" fillId="0" borderId="12" xfId="1" applyFont="1" applyBorder="1" applyAlignment="1">
      <alignment horizontal="center" wrapText="1"/>
    </xf>
    <xf numFmtId="0" fontId="6" fillId="0" borderId="13" xfId="1" applyFont="1" applyBorder="1"/>
    <xf numFmtId="0" fontId="6" fillId="0" borderId="16" xfId="1" applyFont="1" applyBorder="1" applyAlignment="1">
      <alignment horizontal="center" vertical="center"/>
    </xf>
    <xf numFmtId="0" fontId="6" fillId="0" borderId="14" xfId="1" applyFont="1" applyBorder="1" applyAlignment="1">
      <alignment horizontal="center" vertical="center"/>
    </xf>
    <xf numFmtId="0" fontId="6" fillId="0" borderId="17" xfId="1" applyFont="1" applyBorder="1" applyAlignment="1">
      <alignment horizontal="center" vertical="center"/>
    </xf>
    <xf numFmtId="0" fontId="6" fillId="0" borderId="13" xfId="1" applyFont="1" applyBorder="1" applyAlignment="1">
      <alignment horizontal="center" wrapText="1"/>
    </xf>
    <xf numFmtId="0" fontId="6" fillId="0" borderId="16" xfId="1" applyFont="1" applyBorder="1" applyAlignment="1">
      <alignment horizontal="center" wrapText="1"/>
    </xf>
    <xf numFmtId="0" fontId="6" fillId="0" borderId="19" xfId="1" applyFont="1" applyBorder="1" applyAlignment="1">
      <alignment horizontal="center"/>
    </xf>
    <xf numFmtId="0" fontId="6" fillId="0" borderId="20" xfId="1" applyFont="1" applyBorder="1" applyAlignment="1">
      <alignment horizontal="center"/>
    </xf>
    <xf numFmtId="0" fontId="6" fillId="0" borderId="20" xfId="1" applyFont="1" applyBorder="1" applyAlignment="1">
      <alignment horizontal="center" wrapText="1"/>
    </xf>
    <xf numFmtId="0" fontId="6" fillId="0" borderId="21" xfId="1" applyFont="1" applyBorder="1" applyAlignment="1">
      <alignment horizontal="center" wrapText="1"/>
    </xf>
    <xf numFmtId="0" fontId="6" fillId="0" borderId="22" xfId="1" applyFont="1" applyBorder="1" applyAlignment="1">
      <alignment horizontal="center"/>
    </xf>
    <xf numFmtId="0" fontId="6" fillId="0" borderId="23" xfId="1" applyFont="1" applyBorder="1" applyAlignment="1">
      <alignment horizontal="center"/>
    </xf>
    <xf numFmtId="0" fontId="6" fillId="0" borderId="22" xfId="1" applyFont="1" applyBorder="1" applyAlignment="1">
      <alignment horizontal="center" wrapText="1"/>
    </xf>
    <xf numFmtId="0" fontId="6" fillId="0" borderId="24" xfId="1" applyFont="1" applyBorder="1" applyAlignment="1">
      <alignment horizontal="center" wrapText="1"/>
    </xf>
    <xf numFmtId="0" fontId="6" fillId="0" borderId="25" xfId="1" applyFont="1" applyBorder="1" applyAlignment="1">
      <alignment horizontal="center" wrapText="1"/>
    </xf>
    <xf numFmtId="0" fontId="2" fillId="0" borderId="10" xfId="1" applyBorder="1"/>
    <xf numFmtId="0" fontId="2" fillId="0" borderId="5" xfId="1" applyBorder="1"/>
    <xf numFmtId="0" fontId="2" fillId="0" borderId="6" xfId="1" applyBorder="1"/>
    <xf numFmtId="0" fontId="2" fillId="0" borderId="7" xfId="1" applyBorder="1"/>
    <xf numFmtId="0" fontId="2" fillId="0" borderId="11" xfId="1" applyBorder="1"/>
    <xf numFmtId="9" fontId="2" fillId="0" borderId="4" xfId="3" applyFont="1" applyBorder="1"/>
    <xf numFmtId="9" fontId="2" fillId="0" borderId="26" xfId="3" applyFont="1" applyBorder="1"/>
    <xf numFmtId="9" fontId="2" fillId="0" borderId="5" xfId="3" applyFont="1" applyBorder="1"/>
    <xf numFmtId="9" fontId="2" fillId="0" borderId="12" xfId="3" applyFont="1" applyBorder="1"/>
    <xf numFmtId="0" fontId="7" fillId="0" borderId="4" xfId="1" applyFont="1" applyBorder="1"/>
    <xf numFmtId="0" fontId="7" fillId="0" borderId="8" xfId="1" applyFont="1" applyBorder="1"/>
    <xf numFmtId="0" fontId="7" fillId="0" borderId="0" xfId="1" applyFont="1" applyBorder="1"/>
    <xf numFmtId="3" fontId="7" fillId="0" borderId="27" xfId="1" applyNumberFormat="1" applyFont="1" applyBorder="1"/>
    <xf numFmtId="3" fontId="7" fillId="0" borderId="26" xfId="1" applyNumberFormat="1" applyFont="1" applyBorder="1"/>
    <xf numFmtId="0" fontId="2" fillId="0" borderId="28" xfId="1" applyBorder="1"/>
    <xf numFmtId="9" fontId="7" fillId="0" borderId="4" xfId="3" applyFont="1" applyBorder="1"/>
    <xf numFmtId="9" fontId="7" fillId="0" borderId="26" xfId="3" applyFont="1" applyBorder="1"/>
    <xf numFmtId="9" fontId="7" fillId="0" borderId="8" xfId="3" applyFont="1" applyBorder="1"/>
    <xf numFmtId="9" fontId="7" fillId="0" borderId="29" xfId="3" applyFont="1" applyBorder="1"/>
    <xf numFmtId="37" fontId="7" fillId="0" borderId="8" xfId="1" applyNumberFormat="1" applyFont="1" applyBorder="1"/>
    <xf numFmtId="37" fontId="7" fillId="0" borderId="0" xfId="1" applyNumberFormat="1" applyFont="1" applyBorder="1"/>
    <xf numFmtId="37" fontId="7" fillId="0" borderId="27" xfId="1" applyNumberFormat="1" applyFont="1" applyBorder="1"/>
    <xf numFmtId="3" fontId="7" fillId="0" borderId="0" xfId="1" applyNumberFormat="1" applyFont="1"/>
    <xf numFmtId="3" fontId="7" fillId="0" borderId="28" xfId="1" applyNumberFormat="1" applyFont="1" applyBorder="1"/>
    <xf numFmtId="164" fontId="7" fillId="0" borderId="4" xfId="3" applyNumberFormat="1" applyFont="1" applyBorder="1"/>
    <xf numFmtId="164" fontId="7" fillId="0" borderId="27" xfId="3" applyNumberFormat="1" applyFont="1" applyBorder="1"/>
    <xf numFmtId="164" fontId="7" fillId="0" borderId="8" xfId="3" applyNumberFormat="1" applyFont="1" applyBorder="1"/>
    <xf numFmtId="164" fontId="7" fillId="0" borderId="29" xfId="3" applyNumberFormat="1" applyFont="1" applyBorder="1"/>
    <xf numFmtId="0" fontId="7" fillId="0" borderId="13" xfId="1" applyFont="1" applyBorder="1"/>
    <xf numFmtId="37" fontId="7" fillId="0" borderId="14" xfId="1" applyNumberFormat="1" applyFont="1" applyBorder="1"/>
    <xf numFmtId="37" fontId="7" fillId="0" borderId="15" xfId="1" applyNumberFormat="1" applyFont="1" applyBorder="1"/>
    <xf numFmtId="164" fontId="7" fillId="0" borderId="13" xfId="3" applyNumberFormat="1" applyFont="1" applyBorder="1"/>
    <xf numFmtId="164" fontId="7" fillId="0" borderId="16" xfId="3" applyNumberFormat="1" applyFont="1" applyBorder="1"/>
    <xf numFmtId="164" fontId="7" fillId="0" borderId="14" xfId="3" applyNumberFormat="1" applyFont="1" applyBorder="1"/>
    <xf numFmtId="164" fontId="7" fillId="0" borderId="18" xfId="3" applyNumberFormat="1" applyFont="1" applyBorder="1"/>
    <xf numFmtId="0" fontId="6" fillId="0" borderId="10" xfId="1" applyFont="1" applyBorder="1"/>
    <xf numFmtId="37" fontId="6" fillId="0" borderId="5" xfId="1" applyNumberFormat="1" applyFont="1" applyBorder="1"/>
    <xf numFmtId="37" fontId="6" fillId="0" borderId="6" xfId="1" applyNumberFormat="1" applyFont="1" applyBorder="1"/>
    <xf numFmtId="164" fontId="6" fillId="0" borderId="10" xfId="3" applyNumberFormat="1" applyFont="1" applyBorder="1"/>
    <xf numFmtId="164" fontId="6" fillId="0" borderId="7" xfId="3" applyNumberFormat="1" applyFont="1" applyBorder="1"/>
    <xf numFmtId="164" fontId="6" fillId="0" borderId="5" xfId="3" applyNumberFormat="1" applyFont="1" applyBorder="1"/>
    <xf numFmtId="164" fontId="6" fillId="0" borderId="12" xfId="3" applyNumberFormat="1" applyFont="1" applyBorder="1"/>
    <xf numFmtId="0" fontId="6" fillId="0" borderId="30" xfId="1" applyFont="1" applyBorder="1"/>
    <xf numFmtId="37" fontId="6" fillId="0" borderId="31" xfId="1" applyNumberFormat="1" applyFont="1" applyBorder="1"/>
    <xf numFmtId="37" fontId="6" fillId="0" borderId="32" xfId="1" applyNumberFormat="1" applyFont="1" applyBorder="1"/>
    <xf numFmtId="164" fontId="6" fillId="0" borderId="30" xfId="3" applyNumberFormat="1" applyFont="1" applyBorder="1"/>
    <xf numFmtId="164" fontId="6" fillId="0" borderId="33" xfId="3" applyNumberFormat="1" applyFont="1" applyBorder="1"/>
    <xf numFmtId="164" fontId="6" fillId="0" borderId="31" xfId="3" applyNumberFormat="1" applyFont="1" applyBorder="1"/>
    <xf numFmtId="164" fontId="6" fillId="0" borderId="34" xfId="3" applyNumberFormat="1" applyFont="1" applyBorder="1"/>
    <xf numFmtId="0" fontId="6" fillId="0" borderId="35" xfId="1" applyFont="1" applyBorder="1" applyAlignment="1">
      <alignment horizontal="left"/>
    </xf>
    <xf numFmtId="0" fontId="0" fillId="0" borderId="36" xfId="0" applyBorder="1"/>
    <xf numFmtId="0" fontId="0" fillId="0" borderId="37" xfId="0" applyBorder="1"/>
    <xf numFmtId="0" fontId="0" fillId="0" borderId="38" xfId="0" applyBorder="1"/>
    <xf numFmtId="164" fontId="7" fillId="0" borderId="36" xfId="3" applyNumberFormat="1" applyFont="1" applyBorder="1"/>
    <xf numFmtId="164" fontId="7" fillId="0" borderId="39" xfId="3" applyNumberFormat="1" applyFont="1" applyBorder="1"/>
    <xf numFmtId="164" fontId="7" fillId="0" borderId="40" xfId="3" applyNumberFormat="1" applyFont="1" applyBorder="1"/>
    <xf numFmtId="0" fontId="7" fillId="0" borderId="41" xfId="1" applyFont="1" applyBorder="1" applyAlignment="1">
      <alignment horizontal="left" indent="2"/>
    </xf>
    <xf numFmtId="3" fontId="7" fillId="0" borderId="0" xfId="0" applyNumberFormat="1" applyFont="1"/>
    <xf numFmtId="3" fontId="7" fillId="0" borderId="27" xfId="0" applyNumberFormat="1" applyFont="1" applyBorder="1"/>
    <xf numFmtId="3" fontId="7" fillId="0" borderId="26" xfId="0" applyNumberFormat="1" applyFont="1" applyBorder="1"/>
    <xf numFmtId="3" fontId="7" fillId="0" borderId="28" xfId="0" applyNumberFormat="1" applyFont="1" applyBorder="1"/>
    <xf numFmtId="0" fontId="7" fillId="0" borderId="42" xfId="1" applyFont="1" applyBorder="1" applyAlignment="1">
      <alignment horizontal="left" indent="2"/>
    </xf>
    <xf numFmtId="3" fontId="7" fillId="0" borderId="32" xfId="0" applyNumberFormat="1" applyFont="1" applyBorder="1"/>
    <xf numFmtId="3" fontId="7" fillId="0" borderId="33" xfId="0" applyNumberFormat="1" applyFont="1" applyBorder="1"/>
    <xf numFmtId="3" fontId="7" fillId="0" borderId="43" xfId="0" applyNumberFormat="1" applyFont="1" applyBorder="1"/>
    <xf numFmtId="3" fontId="7" fillId="0" borderId="44" xfId="0" applyNumberFormat="1" applyFont="1" applyBorder="1"/>
    <xf numFmtId="164" fontId="7" fillId="0" borderId="30" xfId="3" applyNumberFormat="1" applyFont="1" applyBorder="1"/>
    <xf numFmtId="164" fontId="7" fillId="0" borderId="33" xfId="3" applyNumberFormat="1" applyFont="1" applyBorder="1"/>
    <xf numFmtId="164" fontId="7" fillId="0" borderId="31" xfId="3" applyNumberFormat="1" applyFont="1" applyBorder="1"/>
    <xf numFmtId="164" fontId="7" fillId="0" borderId="34" xfId="3" applyNumberFormat="1" applyFont="1" applyBorder="1"/>
    <xf numFmtId="0" fontId="7" fillId="0" borderId="0" xfId="0" applyFont="1" applyAlignment="1">
      <alignment wrapText="1"/>
    </xf>
    <xf numFmtId="0" fontId="3" fillId="0" borderId="0" xfId="1" applyFont="1" applyAlignment="1"/>
    <xf numFmtId="0" fontId="3" fillId="0" borderId="0" xfId="1" applyFont="1" applyAlignment="1">
      <alignment wrapText="1"/>
    </xf>
    <xf numFmtId="0" fontId="5" fillId="0" borderId="0" xfId="2" applyFont="1" applyAlignment="1">
      <alignment wrapText="1"/>
    </xf>
    <xf numFmtId="0" fontId="3" fillId="0" borderId="1" xfId="1" applyFont="1" applyBorder="1" applyAlignment="1">
      <alignment horizontal="center" vertical="center" wrapText="1"/>
    </xf>
    <xf numFmtId="0" fontId="0" fillId="0" borderId="2" xfId="0" applyBorder="1" applyAlignment="1">
      <alignment wrapText="1"/>
    </xf>
    <xf numFmtId="0" fontId="0" fillId="0" borderId="3" xfId="0" applyBorder="1" applyAlignment="1">
      <alignment wrapText="1"/>
    </xf>
    <xf numFmtId="0" fontId="3" fillId="0" borderId="1" xfId="2"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6" fillId="0" borderId="14" xfId="1" applyFont="1" applyBorder="1" applyAlignment="1">
      <alignment horizontal="center" vertical="center" wrapText="1"/>
    </xf>
    <xf numFmtId="0" fontId="0" fillId="0" borderId="15" xfId="0" applyBorder="1" applyAlignment="1">
      <alignment wrapText="1"/>
    </xf>
    <xf numFmtId="0" fontId="0" fillId="0" borderId="16" xfId="0" applyBorder="1" applyAlignment="1">
      <alignment wrapText="1"/>
    </xf>
    <xf numFmtId="0" fontId="6" fillId="0" borderId="14" xfId="1" applyFont="1" applyBorder="1" applyAlignment="1">
      <alignment horizontal="center" wrapText="1"/>
    </xf>
    <xf numFmtId="0" fontId="0" fillId="0" borderId="18" xfId="0" applyBorder="1" applyAlignment="1">
      <alignment wrapText="1"/>
    </xf>
  </cellXfs>
  <cellStyles count="6">
    <cellStyle name="Normal" xfId="0" builtinId="0"/>
    <cellStyle name="Normal 2" xfId="1"/>
    <cellStyle name="Normal 4" xfId="4"/>
    <cellStyle name="Normal 7 2" xfId="2"/>
    <cellStyle name="Normal 8" xf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3"/>
  <sheetViews>
    <sheetView tabSelected="1" topLeftCell="A7" zoomScaleNormal="100" workbookViewId="0">
      <selection activeCell="P87" sqref="P87"/>
    </sheetView>
  </sheetViews>
  <sheetFormatPr defaultRowHeight="12.75" x14ac:dyDescent="0.2"/>
  <cols>
    <col min="1" max="1" width="2.28515625" customWidth="1"/>
    <col min="2" max="2" width="39.7109375" customWidth="1"/>
    <col min="3" max="3" width="15" customWidth="1"/>
    <col min="4" max="4" width="12.85546875" customWidth="1"/>
    <col min="5" max="5" width="12.42578125" customWidth="1"/>
    <col min="6" max="6" width="14.28515625" customWidth="1"/>
    <col min="7" max="7" width="13.140625" customWidth="1"/>
    <col min="8" max="8" width="14.42578125" customWidth="1"/>
    <col min="9" max="9" width="13.5703125" customWidth="1"/>
    <col min="10" max="10" width="13.7109375" customWidth="1"/>
    <col min="11" max="11" width="9.5703125" customWidth="1"/>
    <col min="12" max="12" width="10.7109375" customWidth="1"/>
  </cols>
  <sheetData>
    <row r="3" spans="1:13" x14ac:dyDescent="0.2">
      <c r="A3" s="1"/>
      <c r="B3" s="99" t="s">
        <v>0</v>
      </c>
      <c r="C3" s="99"/>
      <c r="D3" s="99"/>
      <c r="E3" s="99"/>
      <c r="F3" s="99"/>
      <c r="G3" s="1"/>
      <c r="H3" s="1"/>
      <c r="I3" s="1"/>
      <c r="J3" s="1"/>
      <c r="K3" s="1"/>
      <c r="L3" s="1"/>
      <c r="M3" s="1"/>
    </row>
    <row r="4" spans="1:13" x14ac:dyDescent="0.2">
      <c r="A4" s="1"/>
      <c r="B4" s="100" t="s">
        <v>1</v>
      </c>
      <c r="C4" s="100"/>
      <c r="D4" s="100"/>
      <c r="E4" s="101"/>
      <c r="F4" s="101"/>
      <c r="G4" s="101"/>
      <c r="H4" s="101"/>
      <c r="I4" s="101"/>
      <c r="J4" s="1"/>
      <c r="K4" s="1"/>
      <c r="L4" s="1"/>
      <c r="M4" s="1"/>
    </row>
    <row r="5" spans="1:13" ht="13.5" thickBot="1" x14ac:dyDescent="0.25">
      <c r="A5" s="1"/>
      <c r="B5" s="1"/>
      <c r="C5" s="1"/>
      <c r="D5" s="1"/>
      <c r="E5" s="1"/>
      <c r="F5" s="1"/>
      <c r="G5" s="1"/>
      <c r="H5" s="1"/>
      <c r="I5" s="1"/>
      <c r="J5" s="1"/>
      <c r="K5" s="1"/>
      <c r="L5" s="1"/>
      <c r="M5" s="1"/>
    </row>
    <row r="6" spans="1:13" ht="13.5" thickTop="1" x14ac:dyDescent="0.2">
      <c r="A6" s="1"/>
      <c r="B6" s="102" t="s">
        <v>2</v>
      </c>
      <c r="C6" s="103"/>
      <c r="D6" s="103"/>
      <c r="E6" s="103"/>
      <c r="F6" s="103"/>
      <c r="G6" s="103"/>
      <c r="H6" s="104"/>
      <c r="I6" s="105" t="s">
        <v>3</v>
      </c>
      <c r="J6" s="106"/>
      <c r="K6" s="106"/>
      <c r="L6" s="107"/>
      <c r="M6" s="1"/>
    </row>
    <row r="7" spans="1:13" x14ac:dyDescent="0.2">
      <c r="A7" s="1"/>
      <c r="B7" s="2"/>
      <c r="C7" s="3"/>
      <c r="D7" s="4"/>
      <c r="E7" s="5"/>
      <c r="F7" s="6"/>
      <c r="G7" s="7"/>
      <c r="H7" s="8"/>
      <c r="I7" s="9"/>
      <c r="J7" s="10"/>
      <c r="K7" s="11"/>
      <c r="L7" s="12"/>
    </row>
    <row r="8" spans="1:13" ht="33.75" x14ac:dyDescent="0.2">
      <c r="A8" s="1"/>
      <c r="B8" s="13"/>
      <c r="C8" s="108" t="s">
        <v>4</v>
      </c>
      <c r="D8" s="109"/>
      <c r="E8" s="110"/>
      <c r="F8" s="14" t="s">
        <v>5</v>
      </c>
      <c r="G8" s="15" t="s">
        <v>6</v>
      </c>
      <c r="H8" s="16" t="s">
        <v>7</v>
      </c>
      <c r="I8" s="17" t="s">
        <v>8</v>
      </c>
      <c r="J8" s="18" t="s">
        <v>9</v>
      </c>
      <c r="K8" s="111" t="s">
        <v>10</v>
      </c>
      <c r="L8" s="112"/>
    </row>
    <row r="9" spans="1:13" ht="45" x14ac:dyDescent="0.2">
      <c r="A9" s="1"/>
      <c r="B9" s="19" t="s">
        <v>11</v>
      </c>
      <c r="C9" s="20" t="s">
        <v>12</v>
      </c>
      <c r="D9" s="21" t="s">
        <v>13</v>
      </c>
      <c r="E9" s="22" t="s">
        <v>14</v>
      </c>
      <c r="F9" s="23" t="s">
        <v>12</v>
      </c>
      <c r="G9" s="20" t="s">
        <v>12</v>
      </c>
      <c r="H9" s="24" t="s">
        <v>12</v>
      </c>
      <c r="I9" s="17" t="s">
        <v>15</v>
      </c>
      <c r="J9" s="25" t="s">
        <v>15</v>
      </c>
      <c r="K9" s="26" t="s">
        <v>15</v>
      </c>
      <c r="L9" s="27" t="s">
        <v>16</v>
      </c>
    </row>
    <row r="10" spans="1:13" x14ac:dyDescent="0.2">
      <c r="A10" s="1"/>
      <c r="B10" s="28"/>
      <c r="C10" s="29"/>
      <c r="D10" s="30"/>
      <c r="E10" s="31"/>
      <c r="F10" s="31"/>
      <c r="G10" s="32"/>
      <c r="H10" s="8"/>
      <c r="I10" s="33"/>
      <c r="J10" s="34"/>
      <c r="K10" s="35"/>
      <c r="L10" s="36"/>
    </row>
    <row r="11" spans="1:13" x14ac:dyDescent="0.2">
      <c r="A11" s="1"/>
      <c r="B11" s="37" t="s">
        <v>17</v>
      </c>
      <c r="C11" s="38"/>
      <c r="D11" s="39"/>
      <c r="E11" s="40"/>
      <c r="F11" s="40"/>
      <c r="G11" s="41"/>
      <c r="H11" s="42"/>
      <c r="I11" s="43"/>
      <c r="J11" s="44"/>
      <c r="K11" s="45"/>
      <c r="L11" s="46"/>
    </row>
    <row r="12" spans="1:13" x14ac:dyDescent="0.2">
      <c r="A12" s="1"/>
      <c r="B12" s="37" t="s">
        <v>18</v>
      </c>
      <c r="C12" s="47">
        <v>949946216</v>
      </c>
      <c r="D12" s="48">
        <v>0</v>
      </c>
      <c r="E12" s="49">
        <v>0</v>
      </c>
      <c r="F12" s="50">
        <v>1114630550.0999999</v>
      </c>
      <c r="G12" s="41">
        <v>1204372559</v>
      </c>
      <c r="H12" s="51">
        <v>1154757551.3399999</v>
      </c>
      <c r="I12" s="52">
        <f t="shared" ref="I12:I75" si="0">(H12-G12)/G12</f>
        <v>-4.1195730747299507E-2</v>
      </c>
      <c r="J12" s="53">
        <f t="shared" ref="J12:J75" si="1">(H12-F12)/F12</f>
        <v>3.6000270436154821E-2</v>
      </c>
      <c r="K12" s="54">
        <f t="shared" ref="K12:K75" si="2">(H12-C12)/C12</f>
        <v>0.21560308561721764</v>
      </c>
      <c r="L12" s="55">
        <f t="shared" ref="L12:L75" si="3">(H12-SUM(C12:E12))/(SUM(C12:E12))</f>
        <v>0.21560308561721764</v>
      </c>
    </row>
    <row r="13" spans="1:13" x14ac:dyDescent="0.2">
      <c r="A13" s="1"/>
      <c r="B13" s="37" t="s">
        <v>19</v>
      </c>
      <c r="C13" s="47">
        <v>269152608</v>
      </c>
      <c r="D13" s="48">
        <v>1731508</v>
      </c>
      <c r="E13" s="49">
        <v>0</v>
      </c>
      <c r="F13" s="50">
        <v>272341674</v>
      </c>
      <c r="G13" s="41">
        <v>285898133</v>
      </c>
      <c r="H13" s="51">
        <v>299575645</v>
      </c>
      <c r="I13" s="52">
        <f t="shared" si="0"/>
        <v>4.7840508283417155E-2</v>
      </c>
      <c r="J13" s="53">
        <f t="shared" si="1"/>
        <v>9.9999278847055922E-2</v>
      </c>
      <c r="K13" s="54">
        <f t="shared" si="2"/>
        <v>0.11303266658296694</v>
      </c>
      <c r="L13" s="55">
        <f t="shared" si="3"/>
        <v>0.1059180930342922</v>
      </c>
    </row>
    <row r="14" spans="1:13" x14ac:dyDescent="0.2">
      <c r="A14" s="1"/>
      <c r="B14" s="37" t="s">
        <v>20</v>
      </c>
      <c r="C14" s="47">
        <v>1201364928.99</v>
      </c>
      <c r="D14" s="48">
        <v>0</v>
      </c>
      <c r="E14" s="49">
        <v>6841643.4699999997</v>
      </c>
      <c r="F14" s="50">
        <v>1462827300.6500001</v>
      </c>
      <c r="G14" s="41">
        <v>1493700338</v>
      </c>
      <c r="H14" s="51">
        <v>1544319564</v>
      </c>
      <c r="I14" s="52">
        <f t="shared" si="0"/>
        <v>3.388847462388403E-2</v>
      </c>
      <c r="J14" s="53">
        <f t="shared" si="1"/>
        <v>5.5708738354684262E-2</v>
      </c>
      <c r="K14" s="54">
        <f t="shared" si="2"/>
        <v>0.28547082300656595</v>
      </c>
      <c r="L14" s="55">
        <f t="shared" si="3"/>
        <v>0.27819165960639369</v>
      </c>
    </row>
    <row r="15" spans="1:13" x14ac:dyDescent="0.2">
      <c r="A15" s="1"/>
      <c r="B15" s="37" t="s">
        <v>21</v>
      </c>
      <c r="C15" s="47">
        <v>82697778</v>
      </c>
      <c r="D15" s="48">
        <v>0</v>
      </c>
      <c r="E15" s="49">
        <v>0</v>
      </c>
      <c r="F15" s="50">
        <v>123155000</v>
      </c>
      <c r="G15" s="41">
        <v>125900946</v>
      </c>
      <c r="H15" s="51">
        <v>125200059</v>
      </c>
      <c r="I15" s="52">
        <f t="shared" si="0"/>
        <v>-5.566971673111972E-3</v>
      </c>
      <c r="J15" s="53">
        <f t="shared" si="1"/>
        <v>1.6605570216393976E-2</v>
      </c>
      <c r="K15" s="54">
        <f t="shared" si="2"/>
        <v>0.51394707364446968</v>
      </c>
      <c r="L15" s="55">
        <f t="shared" si="3"/>
        <v>0.51394707364446968</v>
      </c>
    </row>
    <row r="16" spans="1:13" x14ac:dyDescent="0.2">
      <c r="A16" s="1"/>
      <c r="B16" s="37" t="s">
        <v>22</v>
      </c>
      <c r="C16" s="47">
        <v>160767311</v>
      </c>
      <c r="D16" s="48">
        <v>20036870</v>
      </c>
      <c r="E16" s="49">
        <v>0</v>
      </c>
      <c r="F16" s="50">
        <v>171442214</v>
      </c>
      <c r="G16" s="41">
        <v>178775488</v>
      </c>
      <c r="H16" s="51">
        <v>188214286</v>
      </c>
      <c r="I16" s="52">
        <f t="shared" si="0"/>
        <v>5.2796936009482466E-2</v>
      </c>
      <c r="J16" s="53">
        <f t="shared" si="1"/>
        <v>9.7829301247824532E-2</v>
      </c>
      <c r="K16" s="54">
        <f t="shared" si="2"/>
        <v>0.17072484965553725</v>
      </c>
      <c r="L16" s="55">
        <f t="shared" si="3"/>
        <v>4.0984146268166224E-2</v>
      </c>
    </row>
    <row r="17" spans="1:12" x14ac:dyDescent="0.2">
      <c r="A17" s="1"/>
      <c r="B17" s="37" t="s">
        <v>23</v>
      </c>
      <c r="C17" s="47">
        <v>90025655</v>
      </c>
      <c r="D17" s="48">
        <v>0</v>
      </c>
      <c r="E17" s="49">
        <v>84006</v>
      </c>
      <c r="F17" s="50">
        <v>91637252</v>
      </c>
      <c r="G17" s="41">
        <v>90800014</v>
      </c>
      <c r="H17" s="51">
        <v>92326259</v>
      </c>
      <c r="I17" s="52">
        <f t="shared" si="0"/>
        <v>1.6808863047091602E-2</v>
      </c>
      <c r="J17" s="53">
        <f t="shared" si="1"/>
        <v>7.5188527041382689E-3</v>
      </c>
      <c r="K17" s="54">
        <f t="shared" si="2"/>
        <v>2.5554982077053479E-2</v>
      </c>
      <c r="L17" s="55">
        <f t="shared" si="3"/>
        <v>2.4598894007602581E-2</v>
      </c>
    </row>
    <row r="18" spans="1:12" x14ac:dyDescent="0.2">
      <c r="A18" s="1"/>
      <c r="B18" s="37"/>
      <c r="C18" s="38"/>
      <c r="D18" s="39"/>
      <c r="E18" s="40"/>
      <c r="F18" s="40"/>
      <c r="G18" s="41"/>
      <c r="H18" s="42"/>
      <c r="I18" s="52"/>
      <c r="J18" s="53"/>
      <c r="K18" s="54"/>
      <c r="L18" s="55"/>
    </row>
    <row r="19" spans="1:12" x14ac:dyDescent="0.2">
      <c r="A19" s="1"/>
      <c r="B19" s="37" t="s">
        <v>24</v>
      </c>
      <c r="C19" s="38"/>
      <c r="D19" s="39"/>
      <c r="E19" s="40"/>
      <c r="F19" s="40"/>
      <c r="G19" s="41"/>
      <c r="H19" s="42"/>
      <c r="I19" s="52"/>
      <c r="J19" s="53"/>
      <c r="K19" s="54"/>
      <c r="L19" s="55"/>
    </row>
    <row r="20" spans="1:12" x14ac:dyDescent="0.2">
      <c r="A20" s="1"/>
      <c r="B20" s="37" t="s">
        <v>25</v>
      </c>
      <c r="C20" s="47">
        <v>213193700</v>
      </c>
      <c r="D20" s="48">
        <v>0</v>
      </c>
      <c r="E20" s="49">
        <v>0</v>
      </c>
      <c r="F20" s="40">
        <v>226594100</v>
      </c>
      <c r="G20" s="40">
        <v>230005700</v>
      </c>
      <c r="H20" s="40">
        <v>234722700</v>
      </c>
      <c r="I20" s="52">
        <f t="shared" si="0"/>
        <v>2.0508187405790378E-2</v>
      </c>
      <c r="J20" s="53">
        <f t="shared" si="1"/>
        <v>3.5872955209336872E-2</v>
      </c>
      <c r="K20" s="54">
        <f t="shared" si="2"/>
        <v>0.10098328421524651</v>
      </c>
      <c r="L20" s="55">
        <f t="shared" si="3"/>
        <v>0.10098328421524651</v>
      </c>
    </row>
    <row r="21" spans="1:12" x14ac:dyDescent="0.2">
      <c r="A21" s="1"/>
      <c r="B21" s="37" t="s">
        <v>26</v>
      </c>
      <c r="C21" s="47">
        <v>1606876744</v>
      </c>
      <c r="D21" s="48">
        <v>0</v>
      </c>
      <c r="E21" s="49">
        <v>0</v>
      </c>
      <c r="F21" s="40">
        <v>1793480404</v>
      </c>
      <c r="G21" s="40">
        <v>1861706846</v>
      </c>
      <c r="H21" s="40">
        <v>1964463400</v>
      </c>
      <c r="I21" s="52">
        <f t="shared" si="0"/>
        <v>5.5194809118728462E-2</v>
      </c>
      <c r="J21" s="53">
        <f t="shared" si="1"/>
        <v>9.5335859604965045E-2</v>
      </c>
      <c r="K21" s="54">
        <f t="shared" si="2"/>
        <v>0.22253521144992064</v>
      </c>
      <c r="L21" s="55">
        <f t="shared" si="3"/>
        <v>0.22253521144992064</v>
      </c>
    </row>
    <row r="22" spans="1:12" x14ac:dyDescent="0.2">
      <c r="A22" s="1"/>
      <c r="B22" s="37" t="s">
        <v>27</v>
      </c>
      <c r="C22" s="47">
        <v>1998300000</v>
      </c>
      <c r="D22" s="48">
        <v>0</v>
      </c>
      <c r="E22" s="49">
        <v>0</v>
      </c>
      <c r="F22" s="40">
        <v>1990469000</v>
      </c>
      <c r="G22" s="40">
        <v>2068260000</v>
      </c>
      <c r="H22" s="40">
        <v>2083569000</v>
      </c>
      <c r="I22" s="52">
        <f t="shared" si="0"/>
        <v>7.401874039047315E-3</v>
      </c>
      <c r="J22" s="53">
        <f t="shared" si="1"/>
        <v>4.6772896237017504E-2</v>
      </c>
      <c r="K22" s="54">
        <f t="shared" si="2"/>
        <v>4.2670770154631436E-2</v>
      </c>
      <c r="L22" s="55">
        <f t="shared" si="3"/>
        <v>4.2670770154631436E-2</v>
      </c>
    </row>
    <row r="23" spans="1:12" x14ac:dyDescent="0.2">
      <c r="A23" s="1"/>
      <c r="B23" s="37" t="s">
        <v>28</v>
      </c>
      <c r="C23" s="47">
        <v>4839784713</v>
      </c>
      <c r="D23" s="48">
        <v>0</v>
      </c>
      <c r="E23" s="49">
        <v>14349474</v>
      </c>
      <c r="F23" s="40">
        <v>5529283919</v>
      </c>
      <c r="G23" s="40">
        <v>5609476000</v>
      </c>
      <c r="H23" s="40">
        <v>5765073288</v>
      </c>
      <c r="I23" s="52">
        <f t="shared" si="0"/>
        <v>2.7738292845891487E-2</v>
      </c>
      <c r="J23" s="53">
        <f t="shared" si="1"/>
        <v>4.2643744190774664E-2</v>
      </c>
      <c r="K23" s="54">
        <f t="shared" si="2"/>
        <v>0.19118382942005877</v>
      </c>
      <c r="L23" s="55">
        <f t="shared" si="3"/>
        <v>0.18766252969265104</v>
      </c>
    </row>
    <row r="24" spans="1:12" x14ac:dyDescent="0.2">
      <c r="A24" s="1"/>
      <c r="B24" s="37" t="s">
        <v>29</v>
      </c>
      <c r="C24" s="47">
        <v>1639540000</v>
      </c>
      <c r="D24" s="48">
        <v>0</v>
      </c>
      <c r="E24" s="49">
        <v>0</v>
      </c>
      <c r="F24" s="40">
        <v>1658992000</v>
      </c>
      <c r="G24" s="40">
        <v>1647532000</v>
      </c>
      <c r="H24" s="40">
        <v>1693108000</v>
      </c>
      <c r="I24" s="52">
        <f t="shared" si="0"/>
        <v>2.7663195616230821E-2</v>
      </c>
      <c r="J24" s="53">
        <f t="shared" si="1"/>
        <v>2.0564294463143885E-2</v>
      </c>
      <c r="K24" s="54">
        <f t="shared" si="2"/>
        <v>3.2672578894080047E-2</v>
      </c>
      <c r="L24" s="55">
        <f t="shared" si="3"/>
        <v>3.2672578894080047E-2</v>
      </c>
    </row>
    <row r="25" spans="1:12" x14ac:dyDescent="0.2">
      <c r="A25" s="1"/>
      <c r="B25" s="37"/>
      <c r="C25" s="38"/>
      <c r="D25" s="39"/>
      <c r="E25" s="40"/>
      <c r="F25" s="40"/>
      <c r="G25" s="41"/>
      <c r="H25" s="42"/>
      <c r="I25" s="52"/>
      <c r="J25" s="53"/>
      <c r="K25" s="54"/>
      <c r="L25" s="55"/>
    </row>
    <row r="26" spans="1:12" x14ac:dyDescent="0.2">
      <c r="A26" s="1"/>
      <c r="B26" s="37" t="s">
        <v>30</v>
      </c>
      <c r="C26" s="47"/>
      <c r="D26" s="48"/>
      <c r="E26" s="49"/>
      <c r="F26" s="40"/>
      <c r="G26" s="40"/>
      <c r="H26" s="40"/>
      <c r="I26" s="52"/>
      <c r="J26" s="53"/>
      <c r="K26" s="54"/>
      <c r="L26" s="55"/>
    </row>
    <row r="27" spans="1:12" ht="15" x14ac:dyDescent="0.2">
      <c r="A27" s="1"/>
      <c r="B27" s="37" t="s">
        <v>31</v>
      </c>
      <c r="C27" s="47">
        <v>3594470100</v>
      </c>
      <c r="D27" s="48">
        <v>0</v>
      </c>
      <c r="E27" s="49">
        <v>0</v>
      </c>
      <c r="F27" s="40">
        <v>4943150400</v>
      </c>
      <c r="G27" s="40">
        <v>816961000</v>
      </c>
      <c r="H27" s="40">
        <v>1408803500</v>
      </c>
      <c r="I27" s="52"/>
      <c r="J27" s="53"/>
      <c r="K27" s="54"/>
      <c r="L27" s="55"/>
    </row>
    <row r="28" spans="1:12" x14ac:dyDescent="0.2">
      <c r="A28" s="1"/>
      <c r="B28" s="37" t="s">
        <v>32</v>
      </c>
      <c r="C28" s="47">
        <v>1551918210</v>
      </c>
      <c r="D28" s="48">
        <v>0</v>
      </c>
      <c r="E28" s="49">
        <v>0</v>
      </c>
      <c r="F28" s="40">
        <v>1656766528</v>
      </c>
      <c r="G28" s="40">
        <v>1754284369</v>
      </c>
      <c r="H28" s="40">
        <v>1760033532</v>
      </c>
      <c r="I28" s="52">
        <f t="shared" si="0"/>
        <v>3.2772126923055313E-3</v>
      </c>
      <c r="J28" s="53">
        <f t="shared" si="1"/>
        <v>6.2330450461635593E-2</v>
      </c>
      <c r="K28" s="54">
        <f t="shared" si="2"/>
        <v>0.13410199110944127</v>
      </c>
      <c r="L28" s="55">
        <f t="shared" si="3"/>
        <v>0.13410199110944127</v>
      </c>
    </row>
    <row r="29" spans="1:12" x14ac:dyDescent="0.2">
      <c r="A29" s="1"/>
      <c r="B29" s="37" t="s">
        <v>33</v>
      </c>
      <c r="C29" s="47">
        <v>1549732500</v>
      </c>
      <c r="D29" s="48">
        <v>0</v>
      </c>
      <c r="E29" s="49">
        <v>0</v>
      </c>
      <c r="F29" s="40">
        <v>1784194800</v>
      </c>
      <c r="G29" s="40">
        <v>1825523600</v>
      </c>
      <c r="H29" s="40">
        <v>1877039600</v>
      </c>
      <c r="I29" s="52">
        <f t="shared" si="0"/>
        <v>2.821984881488248E-2</v>
      </c>
      <c r="J29" s="53">
        <f t="shared" si="1"/>
        <v>5.2037367220216089E-2</v>
      </c>
      <c r="K29" s="54">
        <f t="shared" si="2"/>
        <v>0.21120232040045619</v>
      </c>
      <c r="L29" s="55">
        <f t="shared" si="3"/>
        <v>0.21120232040045619</v>
      </c>
    </row>
    <row r="30" spans="1:12" x14ac:dyDescent="0.2">
      <c r="A30" s="1"/>
      <c r="B30" s="37" t="s">
        <v>34</v>
      </c>
      <c r="C30" s="47">
        <v>2013731126</v>
      </c>
      <c r="D30" s="48">
        <v>0</v>
      </c>
      <c r="E30" s="49">
        <v>0</v>
      </c>
      <c r="F30" s="40">
        <v>2133970812</v>
      </c>
      <c r="G30" s="40">
        <v>2226256398</v>
      </c>
      <c r="H30" s="40">
        <v>2303647976</v>
      </c>
      <c r="I30" s="52">
        <f t="shared" si="0"/>
        <v>3.4763101891375228E-2</v>
      </c>
      <c r="J30" s="53">
        <f t="shared" si="1"/>
        <v>7.9512410875467968E-2</v>
      </c>
      <c r="K30" s="54">
        <f t="shared" si="2"/>
        <v>0.1439699899637942</v>
      </c>
      <c r="L30" s="55">
        <f t="shared" si="3"/>
        <v>0.1439699899637942</v>
      </c>
    </row>
    <row r="31" spans="1:12" x14ac:dyDescent="0.2">
      <c r="A31" s="1"/>
      <c r="B31" s="37" t="s">
        <v>35</v>
      </c>
      <c r="C31" s="47">
        <v>1107423602</v>
      </c>
      <c r="D31" s="48">
        <v>0</v>
      </c>
      <c r="E31" s="49">
        <v>0</v>
      </c>
      <c r="F31" s="40">
        <v>1601240683</v>
      </c>
      <c r="G31" s="40">
        <v>1471162500</v>
      </c>
      <c r="H31" s="40">
        <v>1473947300</v>
      </c>
      <c r="I31" s="52">
        <f t="shared" si="0"/>
        <v>1.8929248128605779E-3</v>
      </c>
      <c r="J31" s="53">
        <f t="shared" si="1"/>
        <v>-7.9496720481464306E-2</v>
      </c>
      <c r="K31" s="54">
        <f t="shared" si="2"/>
        <v>0.33096973672771696</v>
      </c>
      <c r="L31" s="55">
        <f t="shared" si="3"/>
        <v>0.33096973672771696</v>
      </c>
    </row>
    <row r="32" spans="1:12" x14ac:dyDescent="0.2">
      <c r="A32" s="1"/>
      <c r="B32" s="37"/>
      <c r="C32" s="38"/>
      <c r="D32" s="39"/>
      <c r="E32" s="40"/>
      <c r="F32" s="40"/>
      <c r="G32" s="41"/>
      <c r="H32" s="42"/>
      <c r="I32" s="52"/>
      <c r="J32" s="53"/>
      <c r="K32" s="54"/>
      <c r="L32" s="55"/>
    </row>
    <row r="33" spans="1:12" x14ac:dyDescent="0.2">
      <c r="A33" s="1"/>
      <c r="B33" s="37" t="s">
        <v>36</v>
      </c>
      <c r="C33" s="38"/>
      <c r="D33" s="39"/>
      <c r="E33" s="40"/>
      <c r="F33" s="40"/>
      <c r="G33" s="41"/>
      <c r="H33" s="42"/>
      <c r="I33" s="52"/>
      <c r="J33" s="53"/>
      <c r="K33" s="54"/>
      <c r="L33" s="55"/>
    </row>
    <row r="34" spans="1:12" x14ac:dyDescent="0.2">
      <c r="A34" s="1"/>
      <c r="B34" s="37" t="s">
        <v>37</v>
      </c>
      <c r="C34" s="47">
        <v>740351670</v>
      </c>
      <c r="D34" s="48">
        <v>0</v>
      </c>
      <c r="E34" s="49">
        <v>0</v>
      </c>
      <c r="F34" s="40">
        <v>847741404</v>
      </c>
      <c r="G34" s="40">
        <v>849068059</v>
      </c>
      <c r="H34" s="40">
        <v>855409017</v>
      </c>
      <c r="I34" s="52">
        <f t="shared" si="0"/>
        <v>7.4681386642528264E-3</v>
      </c>
      <c r="J34" s="53">
        <f t="shared" si="1"/>
        <v>9.0447546431269982E-3</v>
      </c>
      <c r="K34" s="54">
        <f t="shared" si="2"/>
        <v>0.1554090463522558</v>
      </c>
      <c r="L34" s="55">
        <f t="shared" si="3"/>
        <v>0.1554090463522558</v>
      </c>
    </row>
    <row r="35" spans="1:12" x14ac:dyDescent="0.2">
      <c r="A35" s="1"/>
      <c r="B35" s="37" t="s">
        <v>38</v>
      </c>
      <c r="C35" s="47">
        <v>782992878</v>
      </c>
      <c r="D35" s="48">
        <v>0</v>
      </c>
      <c r="E35" s="49">
        <v>0</v>
      </c>
      <c r="F35" s="40">
        <v>803124160</v>
      </c>
      <c r="G35" s="40">
        <v>766842487</v>
      </c>
      <c r="H35" s="40">
        <v>769175109</v>
      </c>
      <c r="I35" s="52">
        <f t="shared" si="0"/>
        <v>3.0418528440247991E-3</v>
      </c>
      <c r="J35" s="53">
        <f t="shared" si="1"/>
        <v>-4.227123611870922E-2</v>
      </c>
      <c r="K35" s="54">
        <f t="shared" si="2"/>
        <v>-1.7647375076124256E-2</v>
      </c>
      <c r="L35" s="55">
        <f t="shared" si="3"/>
        <v>-1.7647375076124256E-2</v>
      </c>
    </row>
    <row r="36" spans="1:12" x14ac:dyDescent="0.2">
      <c r="A36" s="1"/>
      <c r="B36" s="37" t="s">
        <v>39</v>
      </c>
      <c r="C36" s="47">
        <v>1285041000</v>
      </c>
      <c r="D36" s="48">
        <v>0</v>
      </c>
      <c r="E36" s="49">
        <v>0</v>
      </c>
      <c r="F36" s="40">
        <v>1445822000</v>
      </c>
      <c r="G36" s="40">
        <v>1532825000</v>
      </c>
      <c r="H36" s="40">
        <v>1543313000</v>
      </c>
      <c r="I36" s="52">
        <f t="shared" si="0"/>
        <v>6.8422683607065387E-3</v>
      </c>
      <c r="J36" s="53">
        <f t="shared" si="1"/>
        <v>6.7429462271289278E-2</v>
      </c>
      <c r="K36" s="54">
        <f t="shared" si="2"/>
        <v>0.20098347056630878</v>
      </c>
      <c r="L36" s="55">
        <f t="shared" si="3"/>
        <v>0.20098347056630878</v>
      </c>
    </row>
    <row r="37" spans="1:12" x14ac:dyDescent="0.2">
      <c r="A37" s="1"/>
      <c r="B37" s="37" t="s">
        <v>40</v>
      </c>
      <c r="C37" s="47">
        <v>933329405</v>
      </c>
      <c r="D37" s="48">
        <v>0</v>
      </c>
      <c r="E37" s="49">
        <v>0</v>
      </c>
      <c r="F37" s="40">
        <v>1031361067</v>
      </c>
      <c r="G37" s="40">
        <v>1035360643</v>
      </c>
      <c r="H37" s="40">
        <v>1089159140</v>
      </c>
      <c r="I37" s="52">
        <f t="shared" si="0"/>
        <v>5.1961118440929571E-2</v>
      </c>
      <c r="J37" s="53">
        <f t="shared" si="1"/>
        <v>5.6040580597173151E-2</v>
      </c>
      <c r="K37" s="54">
        <f t="shared" si="2"/>
        <v>0.16696113308462621</v>
      </c>
      <c r="L37" s="55">
        <f t="shared" si="3"/>
        <v>0.16696113308462621</v>
      </c>
    </row>
    <row r="38" spans="1:12" x14ac:dyDescent="0.2">
      <c r="A38" s="1"/>
      <c r="B38" s="37" t="s">
        <v>41</v>
      </c>
      <c r="C38" s="47">
        <v>650437323</v>
      </c>
      <c r="D38" s="48">
        <v>0</v>
      </c>
      <c r="E38" s="49">
        <v>0</v>
      </c>
      <c r="F38" s="40">
        <v>717198058</v>
      </c>
      <c r="G38" s="40">
        <v>747592380</v>
      </c>
      <c r="H38" s="40">
        <v>773101444</v>
      </c>
      <c r="I38" s="52">
        <f t="shared" si="0"/>
        <v>3.412162119683456E-2</v>
      </c>
      <c r="J38" s="53">
        <f t="shared" si="1"/>
        <v>7.7946928852392405E-2</v>
      </c>
      <c r="K38" s="54">
        <f t="shared" si="2"/>
        <v>0.18858715000276821</v>
      </c>
      <c r="L38" s="55">
        <f t="shared" si="3"/>
        <v>0.18858715000276821</v>
      </c>
    </row>
    <row r="39" spans="1:12" x14ac:dyDescent="0.2">
      <c r="A39" s="1"/>
      <c r="B39" s="37" t="s">
        <v>42</v>
      </c>
      <c r="C39" s="47">
        <v>343964303</v>
      </c>
      <c r="D39" s="48">
        <v>0</v>
      </c>
      <c r="E39" s="49">
        <v>0</v>
      </c>
      <c r="F39" s="40">
        <v>409693640</v>
      </c>
      <c r="G39" s="40">
        <v>405723652</v>
      </c>
      <c r="H39" s="40">
        <v>419650340</v>
      </c>
      <c r="I39" s="52">
        <f t="shared" si="0"/>
        <v>3.4325551225196996E-2</v>
      </c>
      <c r="J39" s="53">
        <f t="shared" si="1"/>
        <v>2.4302793667971022E-2</v>
      </c>
      <c r="K39" s="54">
        <f t="shared" si="2"/>
        <v>0.22004038308591575</v>
      </c>
      <c r="L39" s="55">
        <f t="shared" si="3"/>
        <v>0.22004038308591575</v>
      </c>
    </row>
    <row r="40" spans="1:12" x14ac:dyDescent="0.2">
      <c r="A40" s="1"/>
      <c r="B40" s="37" t="s">
        <v>43</v>
      </c>
      <c r="C40" s="47">
        <v>181016376</v>
      </c>
      <c r="D40" s="48">
        <v>0</v>
      </c>
      <c r="E40" s="49">
        <v>0</v>
      </c>
      <c r="F40" s="40">
        <v>217442912</v>
      </c>
      <c r="G40" s="40">
        <v>218328634</v>
      </c>
      <c r="H40" s="40">
        <v>238612300</v>
      </c>
      <c r="I40" s="52">
        <f t="shared" si="0"/>
        <v>9.2904286663562416E-2</v>
      </c>
      <c r="J40" s="53">
        <f t="shared" si="1"/>
        <v>9.7356072935594243E-2</v>
      </c>
      <c r="K40" s="54">
        <f t="shared" si="2"/>
        <v>0.31818073741571318</v>
      </c>
      <c r="L40" s="55">
        <f t="shared" si="3"/>
        <v>0.31818073741571318</v>
      </c>
    </row>
    <row r="41" spans="1:12" x14ac:dyDescent="0.2">
      <c r="A41" s="1"/>
      <c r="B41" s="37"/>
      <c r="C41" s="38"/>
      <c r="D41" s="39"/>
      <c r="E41" s="40"/>
      <c r="F41" s="40"/>
      <c r="G41" s="41"/>
      <c r="H41" s="42"/>
      <c r="I41" s="52"/>
      <c r="J41" s="53"/>
      <c r="K41" s="54"/>
      <c r="L41" s="55"/>
    </row>
    <row r="42" spans="1:12" x14ac:dyDescent="0.2">
      <c r="A42" s="1"/>
      <c r="B42" s="37" t="s">
        <v>44</v>
      </c>
      <c r="C42" s="38"/>
      <c r="D42" s="39"/>
      <c r="E42" s="40"/>
      <c r="F42" s="40"/>
      <c r="G42" s="41"/>
      <c r="H42" s="42"/>
      <c r="I42" s="52"/>
      <c r="J42" s="53"/>
      <c r="K42" s="54"/>
      <c r="L42" s="55"/>
    </row>
    <row r="43" spans="1:12" x14ac:dyDescent="0.2">
      <c r="A43" s="1"/>
      <c r="B43" s="37" t="s">
        <v>45</v>
      </c>
      <c r="C43" s="47">
        <v>1494583181</v>
      </c>
      <c r="D43" s="48">
        <v>0</v>
      </c>
      <c r="E43" s="49">
        <v>0</v>
      </c>
      <c r="F43" s="40">
        <v>1468403494</v>
      </c>
      <c r="G43" s="40">
        <v>1495279091</v>
      </c>
      <c r="H43" s="40">
        <v>1562306106</v>
      </c>
      <c r="I43" s="52">
        <f t="shared" si="0"/>
        <v>4.4825755541846202E-2</v>
      </c>
      <c r="J43" s="53">
        <f t="shared" si="1"/>
        <v>6.3948780007465719E-2</v>
      </c>
      <c r="K43" s="54">
        <f t="shared" si="2"/>
        <v>4.531224883360975E-2</v>
      </c>
      <c r="L43" s="55">
        <f t="shared" si="3"/>
        <v>4.531224883360975E-2</v>
      </c>
    </row>
    <row r="44" spans="1:12" x14ac:dyDescent="0.2">
      <c r="A44" s="1"/>
      <c r="B44" s="37" t="s">
        <v>46</v>
      </c>
      <c r="C44" s="47">
        <v>1018182219</v>
      </c>
      <c r="D44" s="48">
        <v>0</v>
      </c>
      <c r="E44" s="49">
        <v>0</v>
      </c>
      <c r="F44" s="40">
        <v>991527821</v>
      </c>
      <c r="G44" s="40">
        <v>989276907</v>
      </c>
      <c r="H44" s="40">
        <v>999831300</v>
      </c>
      <c r="I44" s="52">
        <f t="shared" si="0"/>
        <v>1.0668795486196465E-2</v>
      </c>
      <c r="J44" s="53">
        <f t="shared" si="1"/>
        <v>8.3744286586185466E-3</v>
      </c>
      <c r="K44" s="54">
        <f t="shared" si="2"/>
        <v>-1.8023216922824697E-2</v>
      </c>
      <c r="L44" s="55">
        <f t="shared" si="3"/>
        <v>-1.8023216922824697E-2</v>
      </c>
    </row>
    <row r="45" spans="1:12" x14ac:dyDescent="0.2">
      <c r="A45" s="1"/>
      <c r="B45" s="37" t="s">
        <v>47</v>
      </c>
      <c r="C45" s="47">
        <v>3622861769</v>
      </c>
      <c r="D45" s="48">
        <v>0</v>
      </c>
      <c r="E45" s="49">
        <v>0</v>
      </c>
      <c r="F45" s="40">
        <v>4220131922</v>
      </c>
      <c r="G45" s="40">
        <v>4367744694</v>
      </c>
      <c r="H45" s="40">
        <v>4578325642</v>
      </c>
      <c r="I45" s="52">
        <f t="shared" si="0"/>
        <v>4.8212741987707398E-2</v>
      </c>
      <c r="J45" s="53">
        <f t="shared" si="1"/>
        <v>8.4877375072731201E-2</v>
      </c>
      <c r="K45" s="54">
        <f t="shared" si="2"/>
        <v>0.26373180483331876</v>
      </c>
      <c r="L45" s="55">
        <f t="shared" si="3"/>
        <v>0.26373180483331876</v>
      </c>
    </row>
    <row r="46" spans="1:12" x14ac:dyDescent="0.2">
      <c r="A46" s="1"/>
      <c r="B46" s="37" t="s">
        <v>48</v>
      </c>
      <c r="C46" s="47">
        <v>2635156774</v>
      </c>
      <c r="D46" s="48">
        <v>0</v>
      </c>
      <c r="E46" s="49">
        <v>74232912</v>
      </c>
      <c r="F46" s="40">
        <v>2903195634</v>
      </c>
      <c r="G46" s="40">
        <v>3044261694</v>
      </c>
      <c r="H46" s="40">
        <v>3203141388</v>
      </c>
      <c r="I46" s="52">
        <f t="shared" si="0"/>
        <v>5.2189893632712113E-2</v>
      </c>
      <c r="J46" s="53">
        <f t="shared" si="1"/>
        <v>0.10331572233275134</v>
      </c>
      <c r="K46" s="54">
        <f t="shared" si="2"/>
        <v>0.21554110920612726</v>
      </c>
      <c r="L46" s="55">
        <f t="shared" si="3"/>
        <v>0.18223724130615887</v>
      </c>
    </row>
    <row r="47" spans="1:12" x14ac:dyDescent="0.2">
      <c r="A47" s="1"/>
      <c r="B47" s="37" t="s">
        <v>49</v>
      </c>
      <c r="C47" s="47">
        <v>1235520771</v>
      </c>
      <c r="D47" s="48">
        <v>0</v>
      </c>
      <c r="E47" s="49">
        <v>0</v>
      </c>
      <c r="F47" s="40">
        <v>1175369768</v>
      </c>
      <c r="G47" s="40">
        <v>1177003850</v>
      </c>
      <c r="H47" s="40">
        <v>1170767200</v>
      </c>
      <c r="I47" s="52">
        <f t="shared" si="0"/>
        <v>-5.2987507220133559E-3</v>
      </c>
      <c r="J47" s="53">
        <f t="shared" si="1"/>
        <v>-3.9158468469303017E-3</v>
      </c>
      <c r="K47" s="54">
        <f t="shared" si="2"/>
        <v>-5.2409941232788873E-2</v>
      </c>
      <c r="L47" s="55">
        <f t="shared" si="3"/>
        <v>-5.2409941232788873E-2</v>
      </c>
    </row>
    <row r="48" spans="1:12" x14ac:dyDescent="0.2">
      <c r="A48" s="1"/>
      <c r="B48" s="37" t="s">
        <v>50</v>
      </c>
      <c r="C48" s="47">
        <v>1237070397</v>
      </c>
      <c r="D48" s="48">
        <v>0</v>
      </c>
      <c r="E48" s="49">
        <v>0</v>
      </c>
      <c r="F48" s="40">
        <v>1120321587</v>
      </c>
      <c r="G48" s="40">
        <v>1179534783</v>
      </c>
      <c r="H48" s="40">
        <v>1094801855</v>
      </c>
      <c r="I48" s="52">
        <f t="shared" si="0"/>
        <v>-7.1835887522106248E-2</v>
      </c>
      <c r="J48" s="53">
        <f t="shared" si="1"/>
        <v>-2.2778934456075959E-2</v>
      </c>
      <c r="K48" s="54">
        <f t="shared" si="2"/>
        <v>-0.11500440261525392</v>
      </c>
      <c r="L48" s="55">
        <f t="shared" si="3"/>
        <v>-0.11500440261525392</v>
      </c>
    </row>
    <row r="49" spans="1:12" x14ac:dyDescent="0.2">
      <c r="A49" s="1"/>
      <c r="B49" s="37" t="s">
        <v>51</v>
      </c>
      <c r="C49" s="47">
        <v>954183795</v>
      </c>
      <c r="D49" s="48">
        <v>0</v>
      </c>
      <c r="E49" s="49">
        <v>0</v>
      </c>
      <c r="F49" s="40">
        <v>1009235634</v>
      </c>
      <c r="G49" s="40">
        <v>1038807427</v>
      </c>
      <c r="H49" s="40">
        <v>1013678408</v>
      </c>
      <c r="I49" s="52">
        <f t="shared" si="0"/>
        <v>-2.4190257353637501E-2</v>
      </c>
      <c r="J49" s="53">
        <f t="shared" si="1"/>
        <v>4.4021176525362365E-3</v>
      </c>
      <c r="K49" s="54">
        <f t="shared" si="2"/>
        <v>6.235131356428035E-2</v>
      </c>
      <c r="L49" s="55">
        <f t="shared" si="3"/>
        <v>6.235131356428035E-2</v>
      </c>
    </row>
    <row r="50" spans="1:12" x14ac:dyDescent="0.2">
      <c r="A50" s="1"/>
      <c r="B50" s="37" t="s">
        <v>52</v>
      </c>
      <c r="C50" s="47">
        <v>3578659248</v>
      </c>
      <c r="D50" s="48">
        <v>0</v>
      </c>
      <c r="E50" s="49">
        <v>0</v>
      </c>
      <c r="F50" s="40">
        <v>3667947179</v>
      </c>
      <c r="G50" s="40">
        <v>3830565248</v>
      </c>
      <c r="H50" s="40">
        <v>3978682420</v>
      </c>
      <c r="I50" s="52">
        <f t="shared" si="0"/>
        <v>3.8667184190984444E-2</v>
      </c>
      <c r="J50" s="53">
        <f t="shared" si="1"/>
        <v>8.4716389259650235E-2</v>
      </c>
      <c r="K50" s="54">
        <f t="shared" si="2"/>
        <v>0.1117801791896114</v>
      </c>
      <c r="L50" s="55">
        <f t="shared" si="3"/>
        <v>0.1117801791896114</v>
      </c>
    </row>
    <row r="51" spans="1:12" x14ac:dyDescent="0.2">
      <c r="A51" s="1"/>
      <c r="B51" s="37" t="s">
        <v>53</v>
      </c>
      <c r="C51" s="47">
        <v>859516750</v>
      </c>
      <c r="D51" s="48">
        <v>0</v>
      </c>
      <c r="E51" s="49">
        <v>0</v>
      </c>
      <c r="F51" s="40">
        <v>970219549</v>
      </c>
      <c r="G51" s="40">
        <v>1026089319</v>
      </c>
      <c r="H51" s="40">
        <v>1094964380</v>
      </c>
      <c r="I51" s="52">
        <f t="shared" si="0"/>
        <v>6.7123845580152663E-2</v>
      </c>
      <c r="J51" s="53">
        <f t="shared" si="1"/>
        <v>0.12857381726494155</v>
      </c>
      <c r="K51" s="54">
        <f t="shared" si="2"/>
        <v>0.27393024045197489</v>
      </c>
      <c r="L51" s="55">
        <f t="shared" si="3"/>
        <v>0.27393024045197489</v>
      </c>
    </row>
    <row r="52" spans="1:12" x14ac:dyDescent="0.2">
      <c r="A52" s="1"/>
      <c r="B52" s="37" t="s">
        <v>54</v>
      </c>
      <c r="C52" s="47">
        <v>1414996174</v>
      </c>
      <c r="D52" s="48">
        <v>0</v>
      </c>
      <c r="E52" s="49">
        <v>0</v>
      </c>
      <c r="F52" s="40">
        <v>1579203336</v>
      </c>
      <c r="G52" s="40">
        <v>1639925353</v>
      </c>
      <c r="H52" s="40">
        <v>1732289377</v>
      </c>
      <c r="I52" s="52">
        <f t="shared" si="0"/>
        <v>5.6322090411635953E-2</v>
      </c>
      <c r="J52" s="53">
        <f t="shared" si="1"/>
        <v>9.693877761666532E-2</v>
      </c>
      <c r="K52" s="54">
        <f t="shared" si="2"/>
        <v>0.22423608546096324</v>
      </c>
      <c r="L52" s="55">
        <f t="shared" si="3"/>
        <v>0.22423608546096324</v>
      </c>
    </row>
    <row r="53" spans="1:12" x14ac:dyDescent="0.2">
      <c r="A53" s="1"/>
      <c r="B53" s="37" t="s">
        <v>55</v>
      </c>
      <c r="C53" s="47">
        <v>1624026722</v>
      </c>
      <c r="D53" s="48">
        <v>0</v>
      </c>
      <c r="E53" s="49">
        <v>0</v>
      </c>
      <c r="F53" s="40">
        <v>1809791006</v>
      </c>
      <c r="G53" s="40">
        <v>1861817203</v>
      </c>
      <c r="H53" s="40">
        <v>2054183184</v>
      </c>
      <c r="I53" s="52">
        <f t="shared" si="0"/>
        <v>0.10332162614570062</v>
      </c>
      <c r="J53" s="53">
        <f t="shared" si="1"/>
        <v>0.13503889520379239</v>
      </c>
      <c r="K53" s="54">
        <f t="shared" si="2"/>
        <v>0.26487031042830339</v>
      </c>
      <c r="L53" s="55">
        <f t="shared" si="3"/>
        <v>0.26487031042830339</v>
      </c>
    </row>
    <row r="54" spans="1:12" x14ac:dyDescent="0.2">
      <c r="A54" s="1"/>
      <c r="B54" s="37" t="s">
        <v>56</v>
      </c>
      <c r="C54" s="47">
        <v>543308703</v>
      </c>
      <c r="D54" s="48">
        <v>0</v>
      </c>
      <c r="E54" s="49">
        <v>158781</v>
      </c>
      <c r="F54" s="40">
        <v>505352932</v>
      </c>
      <c r="G54" s="40">
        <v>486264899</v>
      </c>
      <c r="H54" s="40">
        <v>484109152</v>
      </c>
      <c r="I54" s="52">
        <f t="shared" si="0"/>
        <v>-4.4332770151275097E-3</v>
      </c>
      <c r="J54" s="53">
        <f t="shared" si="1"/>
        <v>-4.2037512112426012E-2</v>
      </c>
      <c r="K54" s="54">
        <f t="shared" si="2"/>
        <v>-0.10896116825133942</v>
      </c>
      <c r="L54" s="55">
        <f t="shared" si="3"/>
        <v>-0.10922149668111515</v>
      </c>
    </row>
    <row r="55" spans="1:12" x14ac:dyDescent="0.2">
      <c r="A55" s="1"/>
      <c r="B55" s="37"/>
      <c r="C55" s="38"/>
      <c r="D55" s="39"/>
      <c r="E55" s="40"/>
      <c r="F55" s="40"/>
      <c r="G55" s="41"/>
      <c r="H55" s="42"/>
      <c r="I55" s="52"/>
      <c r="J55" s="53"/>
      <c r="K55" s="54"/>
      <c r="L55" s="55"/>
    </row>
    <row r="56" spans="1:12" x14ac:dyDescent="0.2">
      <c r="A56" s="1"/>
      <c r="B56" s="37" t="s">
        <v>57</v>
      </c>
      <c r="C56" s="38"/>
      <c r="D56" s="39"/>
      <c r="E56" s="40"/>
      <c r="F56" s="40"/>
      <c r="G56" s="41"/>
      <c r="H56" s="42"/>
      <c r="I56" s="52"/>
      <c r="J56" s="53"/>
      <c r="K56" s="54"/>
      <c r="L56" s="55"/>
    </row>
    <row r="57" spans="1:12" x14ac:dyDescent="0.2">
      <c r="A57" s="1"/>
      <c r="B57" s="37" t="s">
        <v>58</v>
      </c>
      <c r="C57" s="47">
        <v>824491900</v>
      </c>
      <c r="D57" s="48">
        <v>0</v>
      </c>
      <c r="E57" s="49">
        <v>0</v>
      </c>
      <c r="F57" s="40">
        <v>919930200</v>
      </c>
      <c r="G57" s="40">
        <v>804078900</v>
      </c>
      <c r="H57" s="40">
        <v>842010200</v>
      </c>
      <c r="I57" s="52">
        <f t="shared" si="0"/>
        <v>4.7173604480853809E-2</v>
      </c>
      <c r="J57" s="53">
        <f t="shared" si="1"/>
        <v>-8.4702078483780613E-2</v>
      </c>
      <c r="K57" s="54">
        <f t="shared" si="2"/>
        <v>2.1247388846391334E-2</v>
      </c>
      <c r="L57" s="55">
        <f t="shared" si="3"/>
        <v>2.1247388846391334E-2</v>
      </c>
    </row>
    <row r="58" spans="1:12" x14ac:dyDescent="0.2">
      <c r="A58" s="1"/>
      <c r="B58" s="37" t="s">
        <v>59</v>
      </c>
      <c r="C58" s="47">
        <v>804674067</v>
      </c>
      <c r="D58" s="48">
        <v>0</v>
      </c>
      <c r="E58" s="49">
        <v>0</v>
      </c>
      <c r="F58" s="40">
        <v>899919867</v>
      </c>
      <c r="G58" s="40">
        <v>905178316</v>
      </c>
      <c r="H58" s="40">
        <v>861383002</v>
      </c>
      <c r="I58" s="52">
        <f t="shared" si="0"/>
        <v>-4.8383079030806124E-2</v>
      </c>
      <c r="J58" s="53">
        <f t="shared" si="1"/>
        <v>-4.2822551666147401E-2</v>
      </c>
      <c r="K58" s="54">
        <f t="shared" si="2"/>
        <v>7.047441607186776E-2</v>
      </c>
      <c r="L58" s="55">
        <f t="shared" si="3"/>
        <v>7.047441607186776E-2</v>
      </c>
    </row>
    <row r="59" spans="1:12" x14ac:dyDescent="0.2">
      <c r="A59" s="1"/>
      <c r="B59" s="37" t="s">
        <v>60</v>
      </c>
      <c r="C59" s="47">
        <v>1042592350.1799999</v>
      </c>
      <c r="D59" s="48">
        <v>0</v>
      </c>
      <c r="E59" s="49">
        <v>0</v>
      </c>
      <c r="F59" s="40">
        <v>1054794860</v>
      </c>
      <c r="G59" s="40">
        <v>927345547</v>
      </c>
      <c r="H59" s="40">
        <v>857022108</v>
      </c>
      <c r="I59" s="52">
        <f t="shared" si="0"/>
        <v>-7.583304759212911E-2</v>
      </c>
      <c r="J59" s="53">
        <f t="shared" si="1"/>
        <v>-0.18749878246467755</v>
      </c>
      <c r="K59" s="54">
        <f t="shared" si="2"/>
        <v>-0.17798926123710948</v>
      </c>
      <c r="L59" s="55">
        <f t="shared" si="3"/>
        <v>-0.17798926123710948</v>
      </c>
    </row>
    <row r="60" spans="1:12" x14ac:dyDescent="0.2">
      <c r="A60" s="1"/>
      <c r="B60" s="37" t="s">
        <v>61</v>
      </c>
      <c r="C60" s="47">
        <v>6464046632</v>
      </c>
      <c r="D60" s="48">
        <v>0</v>
      </c>
      <c r="E60" s="49">
        <v>0</v>
      </c>
      <c r="F60" s="40">
        <v>6824241136</v>
      </c>
      <c r="G60" s="40">
        <v>7417595527</v>
      </c>
      <c r="H60" s="40">
        <v>7600210799</v>
      </c>
      <c r="I60" s="52">
        <f t="shared" si="0"/>
        <v>2.4619200566447924E-2</v>
      </c>
      <c r="J60" s="53">
        <f t="shared" si="1"/>
        <v>0.11370783176264362</v>
      </c>
      <c r="K60" s="54">
        <f t="shared" si="2"/>
        <v>0.1757667033798094</v>
      </c>
      <c r="L60" s="55">
        <f t="shared" si="3"/>
        <v>0.1757667033798094</v>
      </c>
    </row>
    <row r="61" spans="1:12" x14ac:dyDescent="0.2">
      <c r="A61" s="1"/>
      <c r="B61" s="37"/>
      <c r="C61" s="38"/>
      <c r="D61" s="39"/>
      <c r="E61" s="40"/>
      <c r="F61" s="40"/>
      <c r="G61" s="41"/>
      <c r="H61" s="42"/>
      <c r="I61" s="52"/>
      <c r="J61" s="53"/>
      <c r="K61" s="54"/>
      <c r="L61" s="55"/>
    </row>
    <row r="62" spans="1:12" x14ac:dyDescent="0.2">
      <c r="A62" s="1"/>
      <c r="B62" s="37" t="s">
        <v>62</v>
      </c>
      <c r="C62" s="38"/>
      <c r="D62" s="39"/>
      <c r="E62" s="40"/>
      <c r="F62" s="40"/>
      <c r="G62" s="41"/>
      <c r="H62" s="42"/>
      <c r="I62" s="52"/>
      <c r="J62" s="53"/>
      <c r="K62" s="54"/>
      <c r="L62" s="55"/>
    </row>
    <row r="63" spans="1:12" x14ac:dyDescent="0.2">
      <c r="A63" s="1"/>
      <c r="B63" s="37" t="s">
        <v>63</v>
      </c>
      <c r="C63" s="47">
        <v>645120743</v>
      </c>
      <c r="D63" s="48">
        <v>0</v>
      </c>
      <c r="E63" s="49">
        <v>0</v>
      </c>
      <c r="F63" s="40">
        <v>778730431</v>
      </c>
      <c r="G63" s="40">
        <v>864901546</v>
      </c>
      <c r="H63" s="40">
        <v>866808182</v>
      </c>
      <c r="I63" s="52">
        <f t="shared" si="0"/>
        <v>2.204454378440896E-3</v>
      </c>
      <c r="J63" s="53">
        <f t="shared" si="1"/>
        <v>0.11310428807423861</v>
      </c>
      <c r="K63" s="54">
        <f t="shared" si="2"/>
        <v>0.34363712747646064</v>
      </c>
      <c r="L63" s="55">
        <f t="shared" si="3"/>
        <v>0.34363712747646064</v>
      </c>
    </row>
    <row r="64" spans="1:12" x14ac:dyDescent="0.2">
      <c r="A64" s="1"/>
      <c r="B64" s="37" t="s">
        <v>64</v>
      </c>
      <c r="C64" s="47">
        <v>333669600</v>
      </c>
      <c r="D64" s="48">
        <v>0</v>
      </c>
      <c r="E64" s="49">
        <v>0</v>
      </c>
      <c r="F64" s="40">
        <v>401454400</v>
      </c>
      <c r="G64" s="40">
        <v>419045700</v>
      </c>
      <c r="H64" s="40">
        <v>460323000</v>
      </c>
      <c r="I64" s="52">
        <f t="shared" si="0"/>
        <v>9.8503098826691213E-2</v>
      </c>
      <c r="J64" s="53">
        <f t="shared" si="1"/>
        <v>0.14663832305736343</v>
      </c>
      <c r="K64" s="54">
        <f t="shared" si="2"/>
        <v>0.37957728243747707</v>
      </c>
      <c r="L64" s="55">
        <f t="shared" si="3"/>
        <v>0.37957728243747707</v>
      </c>
    </row>
    <row r="65" spans="1:12" x14ac:dyDescent="0.2">
      <c r="A65" s="1"/>
      <c r="B65" s="37" t="s">
        <v>65</v>
      </c>
      <c r="C65" s="47">
        <v>202105316</v>
      </c>
      <c r="D65" s="48">
        <v>0</v>
      </c>
      <c r="E65" s="49">
        <v>0</v>
      </c>
      <c r="F65" s="40">
        <v>240959102</v>
      </c>
      <c r="G65" s="40">
        <v>249277353</v>
      </c>
      <c r="H65" s="40">
        <v>253311859</v>
      </c>
      <c r="I65" s="52">
        <f t="shared" si="0"/>
        <v>1.6184807610661687E-2</v>
      </c>
      <c r="J65" s="53">
        <f t="shared" si="1"/>
        <v>5.1264952838345153E-2</v>
      </c>
      <c r="K65" s="54">
        <f t="shared" si="2"/>
        <v>0.25336564130752504</v>
      </c>
      <c r="L65" s="55">
        <f t="shared" si="3"/>
        <v>0.25336564130752504</v>
      </c>
    </row>
    <row r="66" spans="1:12" x14ac:dyDescent="0.2">
      <c r="A66" s="1"/>
      <c r="B66" s="37" t="s">
        <v>66</v>
      </c>
      <c r="C66" s="47">
        <v>728922600</v>
      </c>
      <c r="D66" s="48">
        <v>0</v>
      </c>
      <c r="E66" s="49">
        <v>0</v>
      </c>
      <c r="F66" s="40">
        <v>887761300</v>
      </c>
      <c r="G66" s="40">
        <v>933251500</v>
      </c>
      <c r="H66" s="40">
        <v>978663600</v>
      </c>
      <c r="I66" s="52">
        <f t="shared" si="0"/>
        <v>4.8660087875561947E-2</v>
      </c>
      <c r="J66" s="53">
        <f t="shared" si="1"/>
        <v>0.10239497937114403</v>
      </c>
      <c r="K66" s="54">
        <f t="shared" si="2"/>
        <v>0.34261662349335853</v>
      </c>
      <c r="L66" s="55">
        <f t="shared" si="3"/>
        <v>0.34261662349335853</v>
      </c>
    </row>
    <row r="67" spans="1:12" x14ac:dyDescent="0.2">
      <c r="A67" s="1"/>
      <c r="B67" s="37" t="s">
        <v>67</v>
      </c>
      <c r="C67" s="47">
        <v>337988717</v>
      </c>
      <c r="D67" s="48">
        <v>0</v>
      </c>
      <c r="E67" s="49">
        <v>0</v>
      </c>
      <c r="F67" s="40">
        <v>376989173</v>
      </c>
      <c r="G67" s="40">
        <v>419149337</v>
      </c>
      <c r="H67" s="40">
        <v>382164128</v>
      </c>
      <c r="I67" s="52">
        <f t="shared" si="0"/>
        <v>-8.8238739120324552E-2</v>
      </c>
      <c r="J67" s="53">
        <f t="shared" si="1"/>
        <v>1.3727065312827963E-2</v>
      </c>
      <c r="K67" s="54">
        <f t="shared" si="2"/>
        <v>0.13070084525928125</v>
      </c>
      <c r="L67" s="55">
        <f t="shared" si="3"/>
        <v>0.13070084525928125</v>
      </c>
    </row>
    <row r="68" spans="1:12" x14ac:dyDescent="0.2">
      <c r="A68" s="1"/>
      <c r="B68" s="37"/>
      <c r="C68" s="38"/>
      <c r="D68" s="39"/>
      <c r="E68" s="40"/>
      <c r="F68" s="40"/>
      <c r="G68" s="41"/>
      <c r="H68" s="42"/>
      <c r="I68" s="52"/>
      <c r="J68" s="53"/>
      <c r="K68" s="54"/>
      <c r="L68" s="55"/>
    </row>
    <row r="69" spans="1:12" x14ac:dyDescent="0.2">
      <c r="A69" s="1"/>
      <c r="B69" s="37" t="s">
        <v>68</v>
      </c>
      <c r="C69" s="38"/>
      <c r="D69" s="39"/>
      <c r="E69" s="40"/>
      <c r="F69" s="40"/>
      <c r="G69" s="41"/>
      <c r="H69" s="42"/>
      <c r="I69" s="52"/>
      <c r="J69" s="53"/>
      <c r="K69" s="54"/>
      <c r="L69" s="55"/>
    </row>
    <row r="70" spans="1:12" x14ac:dyDescent="0.2">
      <c r="A70" s="1"/>
      <c r="B70" s="37" t="s">
        <v>69</v>
      </c>
      <c r="C70" s="47">
        <v>359872501</v>
      </c>
      <c r="D70" s="48">
        <v>0</v>
      </c>
      <c r="E70" s="49">
        <v>0</v>
      </c>
      <c r="F70" s="40">
        <v>384934790</v>
      </c>
      <c r="G70" s="40">
        <v>360897635</v>
      </c>
      <c r="H70" s="40">
        <v>335851000</v>
      </c>
      <c r="I70" s="52">
        <f t="shared" si="0"/>
        <v>-6.9400939687510002E-2</v>
      </c>
      <c r="J70" s="53">
        <f t="shared" si="1"/>
        <v>-0.12751196118178873</v>
      </c>
      <c r="K70" s="54">
        <f t="shared" si="2"/>
        <v>-6.6750032117624897E-2</v>
      </c>
      <c r="L70" s="55">
        <f t="shared" si="3"/>
        <v>-6.6750032117624897E-2</v>
      </c>
    </row>
    <row r="71" spans="1:12" x14ac:dyDescent="0.2">
      <c r="A71" s="1"/>
      <c r="B71" s="37" t="s">
        <v>70</v>
      </c>
      <c r="C71" s="47">
        <v>9146297000</v>
      </c>
      <c r="D71" s="48">
        <v>0</v>
      </c>
      <c r="E71" s="49">
        <v>0</v>
      </c>
      <c r="F71" s="40">
        <v>12294269862</v>
      </c>
      <c r="G71" s="40">
        <v>13245777906</v>
      </c>
      <c r="H71" s="40">
        <v>13579469229</v>
      </c>
      <c r="I71" s="52">
        <f t="shared" si="0"/>
        <v>2.5192278276751592E-2</v>
      </c>
      <c r="J71" s="53">
        <f t="shared" si="1"/>
        <v>0.10453645327669155</v>
      </c>
      <c r="K71" s="54">
        <f t="shared" si="2"/>
        <v>0.48469585330544152</v>
      </c>
      <c r="L71" s="55">
        <f t="shared" si="3"/>
        <v>0.48469585330544152</v>
      </c>
    </row>
    <row r="72" spans="1:12" x14ac:dyDescent="0.2">
      <c r="A72" s="1"/>
      <c r="B72" s="37" t="s">
        <v>71</v>
      </c>
      <c r="C72" s="47">
        <v>522410826</v>
      </c>
      <c r="D72" s="48">
        <v>0</v>
      </c>
      <c r="E72" s="49">
        <v>0</v>
      </c>
      <c r="F72" s="40">
        <v>573459205</v>
      </c>
      <c r="G72" s="40">
        <v>603948055</v>
      </c>
      <c r="H72" s="40">
        <v>667478019</v>
      </c>
      <c r="I72" s="52">
        <f t="shared" si="0"/>
        <v>0.10519110621194069</v>
      </c>
      <c r="J72" s="53">
        <f t="shared" si="1"/>
        <v>0.16395030924649645</v>
      </c>
      <c r="K72" s="54">
        <f t="shared" si="2"/>
        <v>0.27768795319720269</v>
      </c>
      <c r="L72" s="55">
        <f t="shared" si="3"/>
        <v>0.27768795319720269</v>
      </c>
    </row>
    <row r="73" spans="1:12" x14ac:dyDescent="0.2">
      <c r="A73" s="1"/>
      <c r="B73" s="37" t="s">
        <v>72</v>
      </c>
      <c r="C73" s="47">
        <v>473148326</v>
      </c>
      <c r="D73" s="48">
        <v>0</v>
      </c>
      <c r="E73" s="49">
        <v>0</v>
      </c>
      <c r="F73" s="40">
        <v>487293554</v>
      </c>
      <c r="G73" s="40">
        <v>538609215</v>
      </c>
      <c r="H73" s="40">
        <v>570958220</v>
      </c>
      <c r="I73" s="52">
        <f t="shared" si="0"/>
        <v>6.0060251661308843E-2</v>
      </c>
      <c r="J73" s="53">
        <f t="shared" si="1"/>
        <v>0.17169253587130356</v>
      </c>
      <c r="K73" s="54">
        <f t="shared" si="2"/>
        <v>0.20672142037759211</v>
      </c>
      <c r="L73" s="55">
        <f t="shared" si="3"/>
        <v>0.20672142037759211</v>
      </c>
    </row>
    <row r="74" spans="1:12" x14ac:dyDescent="0.2">
      <c r="A74" s="1"/>
      <c r="B74" s="37" t="s">
        <v>73</v>
      </c>
      <c r="C74" s="47">
        <v>566031614</v>
      </c>
      <c r="D74" s="48">
        <v>0</v>
      </c>
      <c r="E74" s="49">
        <v>0</v>
      </c>
      <c r="F74" s="40">
        <v>670692530</v>
      </c>
      <c r="G74" s="40">
        <v>775829437</v>
      </c>
      <c r="H74" s="40">
        <v>814589131</v>
      </c>
      <c r="I74" s="52">
        <f t="shared" si="0"/>
        <v>4.99590401594932E-2</v>
      </c>
      <c r="J74" s="53">
        <f t="shared" si="1"/>
        <v>0.21454928236639223</v>
      </c>
      <c r="K74" s="54">
        <f t="shared" si="2"/>
        <v>0.43912302926599434</v>
      </c>
      <c r="L74" s="55">
        <f t="shared" si="3"/>
        <v>0.43912302926599434</v>
      </c>
    </row>
    <row r="75" spans="1:12" x14ac:dyDescent="0.2">
      <c r="A75" s="1"/>
      <c r="B75" s="37" t="s">
        <v>74</v>
      </c>
      <c r="C75" s="47">
        <v>1361782000</v>
      </c>
      <c r="D75" s="48">
        <v>0</v>
      </c>
      <c r="E75" s="49">
        <v>0</v>
      </c>
      <c r="F75" s="40">
        <v>1580750000</v>
      </c>
      <c r="G75" s="40">
        <v>1770882000</v>
      </c>
      <c r="H75" s="40">
        <v>1878116000</v>
      </c>
      <c r="I75" s="52">
        <f t="shared" si="0"/>
        <v>6.0554006421658813E-2</v>
      </c>
      <c r="J75" s="53">
        <f t="shared" si="1"/>
        <v>0.1881170330539301</v>
      </c>
      <c r="K75" s="54">
        <f t="shared" si="2"/>
        <v>0.37916054111451025</v>
      </c>
      <c r="L75" s="55">
        <f t="shared" si="3"/>
        <v>0.37916054111451025</v>
      </c>
    </row>
    <row r="76" spans="1:12" x14ac:dyDescent="0.2">
      <c r="A76" s="1"/>
      <c r="B76" s="37"/>
      <c r="C76" s="38"/>
      <c r="D76" s="39"/>
      <c r="E76" s="40"/>
      <c r="F76" s="40"/>
      <c r="G76" s="41"/>
      <c r="H76" s="42"/>
      <c r="I76" s="52"/>
      <c r="J76" s="53"/>
      <c r="K76" s="54"/>
      <c r="L76" s="55"/>
    </row>
    <row r="77" spans="1:12" x14ac:dyDescent="0.2">
      <c r="A77" s="1"/>
      <c r="B77" s="37" t="s">
        <v>75</v>
      </c>
      <c r="C77" s="38"/>
      <c r="D77" s="39"/>
      <c r="E77" s="40"/>
      <c r="F77" s="40"/>
      <c r="G77" s="41"/>
      <c r="H77" s="42"/>
      <c r="I77" s="52"/>
      <c r="J77" s="53"/>
      <c r="K77" s="54"/>
      <c r="L77" s="55"/>
    </row>
    <row r="78" spans="1:12" x14ac:dyDescent="0.2">
      <c r="A78" s="1"/>
      <c r="B78" s="37" t="s">
        <v>17</v>
      </c>
      <c r="C78" s="47">
        <f t="shared" ref="C78:H78" si="4">SUM(C12:C17)</f>
        <v>2753954496.9899998</v>
      </c>
      <c r="D78" s="48">
        <f t="shared" si="4"/>
        <v>21768378</v>
      </c>
      <c r="E78" s="48">
        <f t="shared" si="4"/>
        <v>6925649.4699999997</v>
      </c>
      <c r="F78" s="47">
        <f t="shared" si="4"/>
        <v>3236033990.75</v>
      </c>
      <c r="G78" s="47">
        <f t="shared" si="4"/>
        <v>3379447478</v>
      </c>
      <c r="H78" s="47">
        <f t="shared" si="4"/>
        <v>3404393364.3400002</v>
      </c>
      <c r="I78" s="52">
        <f t="shared" ref="I78:I87" si="5">(H78-G78)/G78</f>
        <v>7.3816464088867703E-3</v>
      </c>
      <c r="J78" s="53">
        <f t="shared" ref="J78:J87" si="6">(H78-F78)/F78</f>
        <v>5.2026454008593501E-2</v>
      </c>
      <c r="K78" s="54">
        <f t="shared" ref="K78:K87" si="7">(H78-C78)/C78</f>
        <v>0.23618359274305842</v>
      </c>
      <c r="L78" s="55">
        <f t="shared" ref="L78:L87" si="8">(H78-SUM(C78:E78))/(SUM(C78:E78))</f>
        <v>0.22343635368058434</v>
      </c>
    </row>
    <row r="79" spans="1:12" x14ac:dyDescent="0.2">
      <c r="A79" s="1"/>
      <c r="B79" s="37" t="s">
        <v>24</v>
      </c>
      <c r="C79" s="47">
        <f t="shared" ref="C79:H79" si="9">SUM(C20:C24)</f>
        <v>10297695157</v>
      </c>
      <c r="D79" s="48">
        <f t="shared" si="9"/>
        <v>0</v>
      </c>
      <c r="E79" s="48">
        <f t="shared" si="9"/>
        <v>14349474</v>
      </c>
      <c r="F79" s="47">
        <f t="shared" si="9"/>
        <v>11198819423</v>
      </c>
      <c r="G79" s="47">
        <f t="shared" si="9"/>
        <v>11416980546</v>
      </c>
      <c r="H79" s="47">
        <f t="shared" si="9"/>
        <v>11740936388</v>
      </c>
      <c r="I79" s="52">
        <f t="shared" si="5"/>
        <v>2.8374914075990052E-2</v>
      </c>
      <c r="J79" s="53">
        <f t="shared" si="6"/>
        <v>4.8408403111367855E-2</v>
      </c>
      <c r="K79" s="54">
        <f t="shared" si="7"/>
        <v>0.14015186981126906</v>
      </c>
      <c r="L79" s="55">
        <f t="shared" si="8"/>
        <v>0.13856531930675273</v>
      </c>
    </row>
    <row r="80" spans="1:12" x14ac:dyDescent="0.2">
      <c r="A80" s="1"/>
      <c r="B80" s="37" t="s">
        <v>76</v>
      </c>
      <c r="C80" s="47">
        <f t="shared" ref="C80:H80" si="10">SUM(C27:C31)</f>
        <v>9817275538</v>
      </c>
      <c r="D80" s="48">
        <f t="shared" si="10"/>
        <v>0</v>
      </c>
      <c r="E80" s="48">
        <f t="shared" si="10"/>
        <v>0</v>
      </c>
      <c r="F80" s="47">
        <f t="shared" si="10"/>
        <v>12119323223</v>
      </c>
      <c r="G80" s="47">
        <f t="shared" si="10"/>
        <v>8094187867</v>
      </c>
      <c r="H80" s="47">
        <f t="shared" si="10"/>
        <v>8823471908</v>
      </c>
      <c r="I80" s="52">
        <f t="shared" si="5"/>
        <v>9.0099717597770454E-2</v>
      </c>
      <c r="J80" s="53">
        <f t="shared" si="6"/>
        <v>-0.27195011258922014</v>
      </c>
      <c r="K80" s="54">
        <f t="shared" si="7"/>
        <v>-0.10123008426861982</v>
      </c>
      <c r="L80" s="55">
        <f t="shared" si="8"/>
        <v>-0.10123008426861982</v>
      </c>
    </row>
    <row r="81" spans="1:13" x14ac:dyDescent="0.2">
      <c r="A81" s="1"/>
      <c r="B81" s="37" t="s">
        <v>77</v>
      </c>
      <c r="C81" s="47">
        <f t="shared" ref="C81:H81" si="11">C80-C27</f>
        <v>6222805438</v>
      </c>
      <c r="D81" s="48">
        <f t="shared" si="11"/>
        <v>0</v>
      </c>
      <c r="E81" s="48">
        <f t="shared" si="11"/>
        <v>0</v>
      </c>
      <c r="F81" s="47">
        <f t="shared" si="11"/>
        <v>7176172823</v>
      </c>
      <c r="G81" s="47">
        <f t="shared" si="11"/>
        <v>7277226867</v>
      </c>
      <c r="H81" s="47">
        <f t="shared" si="11"/>
        <v>7414668408</v>
      </c>
      <c r="I81" s="52">
        <f t="shared" si="5"/>
        <v>1.8886526902611129E-2</v>
      </c>
      <c r="J81" s="53">
        <f t="shared" si="6"/>
        <v>3.3234370308865682E-2</v>
      </c>
      <c r="K81" s="54">
        <f t="shared" si="7"/>
        <v>0.19153145343767375</v>
      </c>
      <c r="L81" s="55">
        <f t="shared" si="8"/>
        <v>0.19153145343767375</v>
      </c>
    </row>
    <row r="82" spans="1:13" x14ac:dyDescent="0.2">
      <c r="A82" s="1"/>
      <c r="B82" s="37" t="s">
        <v>36</v>
      </c>
      <c r="C82" s="47">
        <f t="shared" ref="C82:H82" si="12">SUM(C34:C40)</f>
        <v>4917132955</v>
      </c>
      <c r="D82" s="48">
        <f t="shared" si="12"/>
        <v>0</v>
      </c>
      <c r="E82" s="48">
        <f t="shared" si="12"/>
        <v>0</v>
      </c>
      <c r="F82" s="47">
        <f t="shared" si="12"/>
        <v>5472383241</v>
      </c>
      <c r="G82" s="47">
        <f t="shared" si="12"/>
        <v>5555740855</v>
      </c>
      <c r="H82" s="47">
        <f t="shared" si="12"/>
        <v>5688420350</v>
      </c>
      <c r="I82" s="52">
        <f t="shared" si="5"/>
        <v>2.3881512558418277E-2</v>
      </c>
      <c r="J82" s="53">
        <f t="shared" si="6"/>
        <v>3.9477700936844898E-2</v>
      </c>
      <c r="K82" s="54">
        <f t="shared" si="7"/>
        <v>0.15685713647740893</v>
      </c>
      <c r="L82" s="55">
        <f t="shared" si="8"/>
        <v>0.15685713647740893</v>
      </c>
    </row>
    <row r="83" spans="1:13" x14ac:dyDescent="0.2">
      <c r="A83" s="1"/>
      <c r="B83" s="37" t="s">
        <v>44</v>
      </c>
      <c r="C83" s="47">
        <f t="shared" ref="C83:H83" si="13">SUM(C43:C54)</f>
        <v>20218066503</v>
      </c>
      <c r="D83" s="48">
        <f t="shared" si="13"/>
        <v>0</v>
      </c>
      <c r="E83" s="48">
        <f t="shared" si="13"/>
        <v>74391693</v>
      </c>
      <c r="F83" s="47">
        <f t="shared" si="13"/>
        <v>21420699862</v>
      </c>
      <c r="G83" s="47">
        <f t="shared" si="13"/>
        <v>22136570468</v>
      </c>
      <c r="H83" s="47">
        <f t="shared" si="13"/>
        <v>22967080412</v>
      </c>
      <c r="I83" s="52">
        <f t="shared" si="5"/>
        <v>3.7517552468236293E-2</v>
      </c>
      <c r="J83" s="53">
        <f t="shared" si="6"/>
        <v>7.2190944271772181E-2</v>
      </c>
      <c r="K83" s="54">
        <f t="shared" si="7"/>
        <v>0.13596819006367872</v>
      </c>
      <c r="L83" s="55">
        <f t="shared" si="8"/>
        <v>0.13180375635945452</v>
      </c>
    </row>
    <row r="84" spans="1:13" x14ac:dyDescent="0.2">
      <c r="A84" s="1"/>
      <c r="B84" s="37" t="s">
        <v>57</v>
      </c>
      <c r="C84" s="47">
        <f t="shared" ref="C84:H84" si="14">SUM(C57:C60)</f>
        <v>9135804949.1800003</v>
      </c>
      <c r="D84" s="48">
        <f t="shared" si="14"/>
        <v>0</v>
      </c>
      <c r="E84" s="48">
        <f t="shared" si="14"/>
        <v>0</v>
      </c>
      <c r="F84" s="47">
        <f t="shared" si="14"/>
        <v>9698886063</v>
      </c>
      <c r="G84" s="47">
        <f t="shared" si="14"/>
        <v>10054198290</v>
      </c>
      <c r="H84" s="47">
        <f t="shared" si="14"/>
        <v>10160626109</v>
      </c>
      <c r="I84" s="52">
        <f t="shared" si="5"/>
        <v>1.0585410783657819E-2</v>
      </c>
      <c r="J84" s="53">
        <f t="shared" si="6"/>
        <v>4.760753379313102E-2</v>
      </c>
      <c r="K84" s="54">
        <f t="shared" si="7"/>
        <v>0.11217633974464224</v>
      </c>
      <c r="L84" s="55">
        <f t="shared" si="8"/>
        <v>0.11217633974464224</v>
      </c>
    </row>
    <row r="85" spans="1:13" x14ac:dyDescent="0.2">
      <c r="A85" s="1"/>
      <c r="B85" s="37" t="s">
        <v>62</v>
      </c>
      <c r="C85" s="47">
        <f t="shared" ref="C85:H85" si="15">SUM(C63:C67)</f>
        <v>2247806976</v>
      </c>
      <c r="D85" s="48">
        <f t="shared" si="15"/>
        <v>0</v>
      </c>
      <c r="E85" s="48">
        <f t="shared" si="15"/>
        <v>0</v>
      </c>
      <c r="F85" s="47">
        <f t="shared" si="15"/>
        <v>2685894406</v>
      </c>
      <c r="G85" s="47">
        <f t="shared" si="15"/>
        <v>2885625436</v>
      </c>
      <c r="H85" s="47">
        <f t="shared" si="15"/>
        <v>2941270769</v>
      </c>
      <c r="I85" s="52">
        <f t="shared" si="5"/>
        <v>1.9283629921537745E-2</v>
      </c>
      <c r="J85" s="53">
        <f t="shared" si="6"/>
        <v>9.5080566990837986E-2</v>
      </c>
      <c r="K85" s="54">
        <f t="shared" si="7"/>
        <v>0.30850682483156416</v>
      </c>
      <c r="L85" s="55">
        <f t="shared" si="8"/>
        <v>0.30850682483156416</v>
      </c>
    </row>
    <row r="86" spans="1:13" x14ac:dyDescent="0.2">
      <c r="A86" s="1"/>
      <c r="B86" s="56" t="s">
        <v>68</v>
      </c>
      <c r="C86" s="57">
        <f t="shared" ref="C86:H86" si="16">SUM(C70:C75)</f>
        <v>12429542267</v>
      </c>
      <c r="D86" s="58">
        <f t="shared" si="16"/>
        <v>0</v>
      </c>
      <c r="E86" s="58">
        <f t="shared" si="16"/>
        <v>0</v>
      </c>
      <c r="F86" s="57">
        <f t="shared" si="16"/>
        <v>15991399941</v>
      </c>
      <c r="G86" s="57">
        <f t="shared" si="16"/>
        <v>17295944248</v>
      </c>
      <c r="H86" s="57">
        <f t="shared" si="16"/>
        <v>17846461599</v>
      </c>
      <c r="I86" s="59">
        <f t="shared" si="5"/>
        <v>3.1829274141170899E-2</v>
      </c>
      <c r="J86" s="60">
        <f t="shared" si="6"/>
        <v>0.11600370604476272</v>
      </c>
      <c r="K86" s="61">
        <f t="shared" si="7"/>
        <v>0.43581004156377756</v>
      </c>
      <c r="L86" s="62">
        <f t="shared" si="8"/>
        <v>0.43581004156377756</v>
      </c>
    </row>
    <row r="87" spans="1:13" ht="18.75" customHeight="1" x14ac:dyDescent="0.2">
      <c r="A87" s="1"/>
      <c r="B87" s="63" t="s">
        <v>78</v>
      </c>
      <c r="C87" s="64">
        <f t="shared" ref="C87:H87" si="17">SUM(C78:C80)+SUM(C82:C86)</f>
        <v>71817278842.169998</v>
      </c>
      <c r="D87" s="65">
        <f t="shared" si="17"/>
        <v>21768378</v>
      </c>
      <c r="E87" s="65">
        <f t="shared" si="17"/>
        <v>95666816.469999999</v>
      </c>
      <c r="F87" s="64">
        <f t="shared" si="17"/>
        <v>81823440149.75</v>
      </c>
      <c r="G87" s="64">
        <f t="shared" si="17"/>
        <v>80818695188</v>
      </c>
      <c r="H87" s="64">
        <f t="shared" si="17"/>
        <v>83572660899.339996</v>
      </c>
      <c r="I87" s="66">
        <f t="shared" si="5"/>
        <v>3.4075849714397595E-2</v>
      </c>
      <c r="J87" s="67">
        <f t="shared" si="6"/>
        <v>2.1377990785875566E-2</v>
      </c>
      <c r="K87" s="68">
        <f t="shared" si="7"/>
        <v>0.1636845929933427</v>
      </c>
      <c r="L87" s="69">
        <f t="shared" si="8"/>
        <v>0.16178484920051533</v>
      </c>
    </row>
    <row r="88" spans="1:13" ht="13.5" thickBot="1" x14ac:dyDescent="0.25">
      <c r="A88" s="1"/>
      <c r="B88" s="70" t="s">
        <v>79</v>
      </c>
      <c r="C88" s="71">
        <f t="shared" ref="C88:H88" si="18">SUM(C78:C79)+SUM(C81:C86)</f>
        <v>68222808742.169998</v>
      </c>
      <c r="D88" s="72">
        <f t="shared" si="18"/>
        <v>21768378</v>
      </c>
      <c r="E88" s="72">
        <f t="shared" si="18"/>
        <v>95666816.469999999</v>
      </c>
      <c r="F88" s="71">
        <f t="shared" si="18"/>
        <v>76880289749.75</v>
      </c>
      <c r="G88" s="71">
        <f t="shared" si="18"/>
        <v>80001734188</v>
      </c>
      <c r="H88" s="71">
        <f t="shared" si="18"/>
        <v>82163857399.339996</v>
      </c>
      <c r="I88" s="73">
        <f>(H88-G88)/G88</f>
        <v>2.7025954290679711E-2</v>
      </c>
      <c r="J88" s="74">
        <f>(H88-F88)/F88</f>
        <v>6.8724606356041704E-2</v>
      </c>
      <c r="K88" s="75">
        <f>(H88-C88)/C88</f>
        <v>0.20434586195148446</v>
      </c>
      <c r="L88" s="76">
        <f>(H88-SUM(C88:E88))/(SUM(C88:E88))</f>
        <v>0.20227632601833007</v>
      </c>
      <c r="M88" s="1"/>
    </row>
    <row r="89" spans="1:13" ht="20.25" customHeight="1" thickTop="1" x14ac:dyDescent="0.2">
      <c r="B89" s="77" t="s">
        <v>80</v>
      </c>
      <c r="E89" s="78"/>
      <c r="F89" s="79"/>
      <c r="G89" s="79"/>
      <c r="H89" s="80"/>
      <c r="I89" s="81"/>
      <c r="J89" s="81"/>
      <c r="K89" s="82"/>
      <c r="L89" s="83"/>
    </row>
    <row r="90" spans="1:13" x14ac:dyDescent="0.2">
      <c r="B90" s="84" t="s">
        <v>81</v>
      </c>
      <c r="C90" s="85">
        <v>819340526</v>
      </c>
      <c r="D90" s="85">
        <v>4894943</v>
      </c>
      <c r="E90" s="86">
        <v>0</v>
      </c>
      <c r="F90" s="87">
        <v>897450347</v>
      </c>
      <c r="G90" s="87">
        <v>932218423</v>
      </c>
      <c r="H90" s="88">
        <v>934432000</v>
      </c>
      <c r="I90" s="53">
        <f>(H90-G90)/G90</f>
        <v>2.3745261254078435E-3</v>
      </c>
      <c r="J90" s="53">
        <f>(H90-F90)/F90</f>
        <v>4.1207464149545868E-2</v>
      </c>
      <c r="K90" s="54">
        <f>(H90-C90)/C90</f>
        <v>0.14046842594479453</v>
      </c>
      <c r="L90" s="55">
        <f>(H90-SUM(C90:E90))/(SUM(C90:E90))</f>
        <v>0.13369544886693052</v>
      </c>
    </row>
    <row r="91" spans="1:13" ht="13.5" thickBot="1" x14ac:dyDescent="0.25">
      <c r="B91" s="89" t="s">
        <v>82</v>
      </c>
      <c r="C91" s="90">
        <v>67362122</v>
      </c>
      <c r="D91" s="90">
        <v>0</v>
      </c>
      <c r="E91" s="91">
        <v>0</v>
      </c>
      <c r="F91" s="92">
        <v>73457573</v>
      </c>
      <c r="G91" s="92">
        <v>71942472</v>
      </c>
      <c r="H91" s="93">
        <v>76680000</v>
      </c>
      <c r="I91" s="94">
        <f>(H91-G91)/G91</f>
        <v>6.5851615440737143E-2</v>
      </c>
      <c r="J91" s="95">
        <f>(H91-F91)/F91</f>
        <v>4.3867866421342293E-2</v>
      </c>
      <c r="K91" s="96">
        <f>(H91-C91)/C91</f>
        <v>0.13832518518344775</v>
      </c>
      <c r="L91" s="97">
        <f>(H91-SUM(C91:E91))/(SUM(C91:E91))</f>
        <v>0.13832518518344775</v>
      </c>
    </row>
    <row r="92" spans="1:13" ht="13.5" thickTop="1" x14ac:dyDescent="0.2"/>
    <row r="93" spans="1:13" ht="26.25" customHeight="1" x14ac:dyDescent="0.2">
      <c r="B93" s="98" t="s">
        <v>83</v>
      </c>
      <c r="C93" s="98"/>
      <c r="D93" s="98"/>
      <c r="E93" s="98"/>
      <c r="F93" s="98"/>
      <c r="G93" s="98"/>
      <c r="H93" s="98"/>
      <c r="I93" s="98"/>
      <c r="J93" s="98"/>
      <c r="K93" s="98"/>
      <c r="L93" s="98"/>
    </row>
  </sheetData>
  <mergeCells count="7">
    <mergeCell ref="B93:L93"/>
    <mergeCell ref="B3:F3"/>
    <mergeCell ref="B4:I4"/>
    <mergeCell ref="B6:H6"/>
    <mergeCell ref="I6:L6"/>
    <mergeCell ref="C8:E8"/>
    <mergeCell ref="K8:L8"/>
  </mergeCells>
  <pageMargins left="0.7" right="0.7" top="0.75" bottom="0.75" header="0.3" footer="0.3"/>
  <pageSetup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Palmer</dc:creator>
  <cp:lastModifiedBy>Palmer, James</cp:lastModifiedBy>
  <cp:lastPrinted>2017-02-06T01:31:47Z</cp:lastPrinted>
  <dcterms:created xsi:type="dcterms:W3CDTF">2017-02-06T01:28:02Z</dcterms:created>
  <dcterms:modified xsi:type="dcterms:W3CDTF">2017-02-17T22:37:34Z</dcterms:modified>
</cp:coreProperties>
</file>