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arkansas08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'arkansas08'!$A$1:$F$56</definedName>
    <definedName name="Print_Area_MI">#REF!</definedName>
    <definedName name="PrintArea_TotalDist">#REF!</definedName>
    <definedName name="RSA_DB">#REF!</definedName>
    <definedName name="Title">'arkansas08'!$A$1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<sst xmlns="http://schemas.openxmlformats.org/spreadsheetml/2006/main" count="42" uniqueCount="42">
  <si>
    <t>2006-07</t>
  </si>
  <si>
    <t>New Fiscal Year 2007-08</t>
  </si>
  <si>
    <t>U of Arkansas System</t>
  </si>
  <si>
    <t xml:space="preserve">  Fayetteville campus</t>
  </si>
  <si>
    <t xml:space="preserve">  Medical sciences </t>
  </si>
  <si>
    <t xml:space="preserve">  Division of Agriculture</t>
  </si>
  <si>
    <t xml:space="preserve">  Criminal Justice Institute</t>
  </si>
  <si>
    <t xml:space="preserve">  Archeological survey</t>
  </si>
  <si>
    <t xml:space="preserve">  Little Rock campus</t>
  </si>
  <si>
    <t xml:space="preserve">  Pine Bluff campus</t>
  </si>
  <si>
    <t xml:space="preserve">  Fort Smith campus</t>
  </si>
  <si>
    <t xml:space="preserve">  Monticello campus</t>
  </si>
  <si>
    <t xml:space="preserve">  Cossatot CCUA campus</t>
  </si>
  <si>
    <t xml:space="preserve">  Phillips CCUA campus</t>
  </si>
  <si>
    <t xml:space="preserve">  UA CC Batesville campus</t>
  </si>
  <si>
    <t xml:space="preserve">  UA CC Hope campus</t>
  </si>
  <si>
    <t xml:space="preserve">  UA CC Morillton campus</t>
  </si>
  <si>
    <t xml:space="preserve">  System administration </t>
  </si>
  <si>
    <t xml:space="preserve">  Clinton School of Public Service</t>
  </si>
  <si>
    <t>Subtotal, U of A</t>
  </si>
  <si>
    <t>Arkansas State U</t>
  </si>
  <si>
    <t xml:space="preserve">  Beebe campus</t>
  </si>
  <si>
    <t xml:space="preserve">  Newport Branch</t>
  </si>
  <si>
    <t xml:space="preserve">  Mountain Home campus </t>
  </si>
  <si>
    <t>Subtotal, ASU</t>
  </si>
  <si>
    <t>Southern Arkansas U</t>
  </si>
  <si>
    <t xml:space="preserve">  Technical branch</t>
  </si>
  <si>
    <t>Subtotal, SAU</t>
  </si>
  <si>
    <t>U of Central Arkansas</t>
  </si>
  <si>
    <t>Arkansas Tech U</t>
  </si>
  <si>
    <t>Henderson State U</t>
  </si>
  <si>
    <t>Two-Year Institutions</t>
  </si>
  <si>
    <t xml:space="preserve"> Dental &amp; vet aid</t>
  </si>
  <si>
    <t>Other dental, vet, optometry</t>
  </si>
  <si>
    <t>State scholarship aid (SSIG)</t>
  </si>
  <si>
    <t>Dependents &amp; survivors schlrshp</t>
  </si>
  <si>
    <t>Other state scholarships</t>
  </si>
  <si>
    <t xml:space="preserve">Other appropriations </t>
  </si>
  <si>
    <t>Total</t>
  </si>
  <si>
    <t xml:space="preserve">  Ark. School for Math &amp; Science*</t>
  </si>
  <si>
    <t>*A high school, not a higher education institution.</t>
  </si>
  <si>
    <t>Arkansas Institutions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</si>
</sst>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4" fillId="0" borderId="0" xfId="22">
      <alignment/>
      <protection/>
    </xf>
    <xf numFmtId="37" fontId="7" fillId="0" borderId="0" xfId="22" applyFont="1" applyFill="1" applyBorder="1" applyAlignment="1">
      <alignment horizontal="center"/>
      <protection/>
    </xf>
    <xf numFmtId="37" fontId="7" fillId="0" borderId="0" xfId="22" applyFont="1" applyFill="1" applyBorder="1" applyAlignment="1" applyProtection="1">
      <alignment horizontal="left"/>
      <protection/>
    </xf>
    <xf numFmtId="37" fontId="7" fillId="0" borderId="0" xfId="22" applyFont="1" applyFill="1" applyBorder="1" applyAlignment="1">
      <alignment horizontal="center" wrapText="1"/>
      <protection/>
    </xf>
    <xf numFmtId="37" fontId="7" fillId="0" borderId="0" xfId="23" applyFont="1" applyFill="1" applyBorder="1" applyAlignment="1" applyProtection="1">
      <alignment horizontal="left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0" fillId="0" borderId="0" xfId="23" applyFont="1" applyFill="1" applyBorder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0" fillId="0" borderId="0" xfId="22" applyFont="1" applyAlignment="1">
      <alignment wrapText="1"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6" fillId="0" borderId="0" xfId="22" applyFont="1" applyFill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arkansa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B6" sqref="B6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6" width="67.83203125" style="1" customWidth="1"/>
    <col min="7" max="9" width="12" style="1" customWidth="1"/>
    <col min="10" max="10" width="30.83203125" style="1" customWidth="1"/>
    <col min="11" max="16384" width="12" style="1" customWidth="1"/>
  </cols>
  <sheetData>
    <row r="1" spans="1:10" ht="26.25">
      <c r="A1" s="3" t="s">
        <v>41</v>
      </c>
      <c r="B1" s="2" t="s">
        <v>0</v>
      </c>
      <c r="C1" s="4" t="s">
        <v>1</v>
      </c>
      <c r="F1" s="15"/>
      <c r="G1" s="15"/>
      <c r="H1" s="15"/>
      <c r="I1" s="15"/>
      <c r="J1" s="15"/>
    </row>
    <row r="2" spans="6:10" ht="12.75">
      <c r="F2" s="16"/>
      <c r="G2" s="16"/>
      <c r="H2" s="16"/>
      <c r="I2" s="16"/>
      <c r="J2" s="16"/>
    </row>
    <row r="3" spans="1:10" ht="12.75">
      <c r="A3" s="5" t="s">
        <v>2</v>
      </c>
      <c r="F3" s="16"/>
      <c r="G3" s="16"/>
      <c r="H3" s="16"/>
      <c r="I3" s="16"/>
      <c r="J3" s="16"/>
    </row>
    <row r="4" spans="1:10" ht="12.75">
      <c r="A4" s="6" t="s">
        <v>3</v>
      </c>
      <c r="B4" s="8">
        <v>110788</v>
      </c>
      <c r="C4" s="11">
        <v>120341</v>
      </c>
      <c r="F4" s="16"/>
      <c r="G4" s="16"/>
      <c r="H4" s="16"/>
      <c r="I4" s="16"/>
      <c r="J4" s="16"/>
    </row>
    <row r="5" spans="1:3" ht="12.75">
      <c r="A5" s="6" t="s">
        <v>4</v>
      </c>
      <c r="B5" s="8">
        <f>88681+5458</f>
        <v>94139</v>
      </c>
      <c r="C5" s="11">
        <v>103572</v>
      </c>
    </row>
    <row r="6" spans="1:3" ht="12.75">
      <c r="A6" s="6" t="s">
        <v>5</v>
      </c>
      <c r="B6" s="8">
        <v>62265</v>
      </c>
      <c r="C6" s="11">
        <v>67486</v>
      </c>
    </row>
    <row r="7" spans="1:3" ht="12.75">
      <c r="A7" s="6" t="s">
        <v>6</v>
      </c>
      <c r="B7" s="8">
        <v>1698</v>
      </c>
      <c r="C7" s="11">
        <v>1809</v>
      </c>
    </row>
    <row r="8" spans="1:3" ht="12.75">
      <c r="A8" s="6" t="s">
        <v>7</v>
      </c>
      <c r="B8" s="8">
        <v>2091</v>
      </c>
      <c r="C8" s="11">
        <v>2480</v>
      </c>
    </row>
    <row r="9" spans="1:3" ht="12.75">
      <c r="A9" s="6" t="s">
        <v>8</v>
      </c>
      <c r="B9" s="8">
        <f>56052+3351</f>
        <v>59403</v>
      </c>
      <c r="C9" s="11">
        <f>60815+3528</f>
        <v>64343</v>
      </c>
    </row>
    <row r="10" spans="1:3" ht="12.75">
      <c r="A10" s="6" t="s">
        <v>9</v>
      </c>
      <c r="B10" s="8">
        <f>3536+22243</f>
        <v>25779</v>
      </c>
      <c r="C10" s="11">
        <f>23101+3638</f>
        <v>26739</v>
      </c>
    </row>
    <row r="11" spans="1:3" ht="12.75">
      <c r="A11" s="6" t="s">
        <v>10</v>
      </c>
      <c r="B11" s="8">
        <v>21086</v>
      </c>
      <c r="C11" s="11">
        <v>22964</v>
      </c>
    </row>
    <row r="12" spans="1:3" ht="12.75">
      <c r="A12" s="6" t="s">
        <v>11</v>
      </c>
      <c r="B12" s="8">
        <f>13088+1684+2018</f>
        <v>16790</v>
      </c>
      <c r="C12" s="11">
        <v>17732</v>
      </c>
    </row>
    <row r="13" spans="1:3" ht="12.75">
      <c r="A13" s="7" t="s">
        <v>12</v>
      </c>
      <c r="B13" s="8">
        <v>4140</v>
      </c>
      <c r="C13" s="11">
        <v>4350</v>
      </c>
    </row>
    <row r="14" spans="1:3" ht="12.75">
      <c r="A14" s="7" t="s">
        <v>13</v>
      </c>
      <c r="B14" s="8">
        <v>9580</v>
      </c>
      <c r="C14" s="11">
        <f>9955+238</f>
        <v>10193</v>
      </c>
    </row>
    <row r="15" spans="1:3" ht="12.75">
      <c r="A15" s="7" t="s">
        <v>14</v>
      </c>
      <c r="B15" s="8">
        <v>4387</v>
      </c>
      <c r="C15" s="11">
        <v>4624</v>
      </c>
    </row>
    <row r="16" spans="1:3" ht="12.75">
      <c r="A16" s="7" t="s">
        <v>15</v>
      </c>
      <c r="B16" s="8">
        <v>5896</v>
      </c>
      <c r="C16" s="11">
        <v>6093</v>
      </c>
    </row>
    <row r="17" spans="1:3" ht="12.75">
      <c r="A17" s="7" t="s">
        <v>16</v>
      </c>
      <c r="B17" s="8">
        <v>5395</v>
      </c>
      <c r="C17" s="11">
        <v>5626</v>
      </c>
    </row>
    <row r="18" spans="1:3" ht="12.75">
      <c r="A18" s="6" t="s">
        <v>17</v>
      </c>
      <c r="B18" s="8">
        <v>3558</v>
      </c>
      <c r="C18" s="11">
        <v>3714</v>
      </c>
    </row>
    <row r="19" spans="1:3" ht="12.75">
      <c r="A19" s="6" t="s">
        <v>39</v>
      </c>
      <c r="B19" s="9">
        <v>7474</v>
      </c>
      <c r="C19" s="12">
        <v>8191</v>
      </c>
    </row>
    <row r="20" spans="1:3" ht="12.75">
      <c r="A20" s="6" t="s">
        <v>18</v>
      </c>
      <c r="B20" s="8">
        <v>2173</v>
      </c>
      <c r="C20" s="11">
        <v>2261</v>
      </c>
    </row>
    <row r="21" spans="1:3" ht="12.75">
      <c r="A21" s="5" t="s">
        <v>19</v>
      </c>
      <c r="B21" s="10">
        <f>SUM(B4:B20)</f>
        <v>436642</v>
      </c>
      <c r="C21" s="13">
        <f>SUM(C4:C20)</f>
        <v>472518</v>
      </c>
    </row>
    <row r="22" spans="1:3" ht="12.75">
      <c r="A22" s="5"/>
      <c r="B22" s="8"/>
      <c r="C22" s="11"/>
    </row>
    <row r="23" spans="1:3" ht="12.75">
      <c r="A23" s="5" t="s">
        <v>20</v>
      </c>
      <c r="B23" s="8">
        <f>55419+1502+2888</f>
        <v>59809</v>
      </c>
      <c r="C23" s="11">
        <f>59530+1738+2939</f>
        <v>64207</v>
      </c>
    </row>
    <row r="24" spans="1:3" ht="12.75">
      <c r="A24" s="6" t="s">
        <v>21</v>
      </c>
      <c r="B24" s="8">
        <v>13406</v>
      </c>
      <c r="C24" s="11">
        <v>13835</v>
      </c>
    </row>
    <row r="25" spans="1:3" ht="12.75">
      <c r="A25" s="6" t="s">
        <v>22</v>
      </c>
      <c r="B25" s="8">
        <v>3531</v>
      </c>
      <c r="C25" s="11">
        <v>4178</v>
      </c>
    </row>
    <row r="26" spans="1:3" ht="12.75">
      <c r="A26" s="6" t="s">
        <v>23</v>
      </c>
      <c r="B26" s="8">
        <v>3906</v>
      </c>
      <c r="C26" s="11">
        <v>4144</v>
      </c>
    </row>
    <row r="27" spans="1:3" ht="12.75">
      <c r="A27" s="5" t="s">
        <v>24</v>
      </c>
      <c r="B27" s="10">
        <f>SUM(B23:B26)</f>
        <v>80652</v>
      </c>
      <c r="C27" s="13">
        <f>SUM(C23:C26)</f>
        <v>86364</v>
      </c>
    </row>
    <row r="28" spans="1:3" ht="12.75">
      <c r="A28" s="5"/>
      <c r="B28" s="8"/>
      <c r="C28" s="11"/>
    </row>
    <row r="29" spans="1:3" ht="12.75">
      <c r="A29" s="6" t="s">
        <v>25</v>
      </c>
      <c r="B29" s="8">
        <f>15474</f>
        <v>15474</v>
      </c>
      <c r="C29" s="11">
        <v>16498</v>
      </c>
    </row>
    <row r="30" spans="1:3" ht="12.75">
      <c r="A30" s="6" t="s">
        <v>26</v>
      </c>
      <c r="B30" s="8">
        <v>6965</v>
      </c>
      <c r="C30" s="11">
        <f>5647+400+1834</f>
        <v>7881</v>
      </c>
    </row>
    <row r="31" spans="1:3" ht="12.75">
      <c r="A31" s="5" t="s">
        <v>27</v>
      </c>
      <c r="B31" s="10">
        <f>SUM(B29:B30)</f>
        <v>22439</v>
      </c>
      <c r="C31" s="13">
        <f>SUM(C29:C30)</f>
        <v>24379</v>
      </c>
    </row>
    <row r="32" spans="1:3" ht="12.75">
      <c r="A32" s="5"/>
      <c r="B32" s="8"/>
      <c r="C32" s="11"/>
    </row>
    <row r="33" spans="1:3" ht="12.75">
      <c r="A33" s="6" t="s">
        <v>28</v>
      </c>
      <c r="B33" s="8">
        <v>48170</v>
      </c>
      <c r="C33" s="11">
        <v>56731</v>
      </c>
    </row>
    <row r="34" spans="1:3" ht="12.75">
      <c r="A34" s="6" t="s">
        <v>29</v>
      </c>
      <c r="B34" s="8">
        <f>28318+2979</f>
        <v>31297</v>
      </c>
      <c r="C34" s="11">
        <f>30654+3024</f>
        <v>33678</v>
      </c>
    </row>
    <row r="35" spans="1:3" ht="12.75">
      <c r="A35" s="6" t="s">
        <v>30</v>
      </c>
      <c r="B35" s="8">
        <f>19214+357</f>
        <v>19571</v>
      </c>
      <c r="C35" s="11">
        <f>20338+212</f>
        <v>20550</v>
      </c>
    </row>
    <row r="36" spans="1:3" ht="12.75">
      <c r="A36" s="5"/>
      <c r="B36" s="8"/>
      <c r="C36" s="11"/>
    </row>
    <row r="37" spans="1:3" ht="12.75">
      <c r="A37" s="6" t="s">
        <v>31</v>
      </c>
      <c r="B37" s="10">
        <f>9504+7521+6177+5386+8391+10054+8886+3760+4157+12208+3098+6498+6890</f>
        <v>92530</v>
      </c>
      <c r="C37" s="13">
        <f>9869+7706+6539+5550+8738+10451+10668+4376+3968+16303+3391+6826+7118</f>
        <v>101503</v>
      </c>
    </row>
    <row r="38" spans="1:3" ht="12.75">
      <c r="A38" s="5"/>
      <c r="B38" s="11"/>
      <c r="C38" s="11"/>
    </row>
    <row r="39" spans="1:3" ht="12.75">
      <c r="A39" s="6" t="s">
        <v>32</v>
      </c>
      <c r="B39" s="8">
        <v>2883</v>
      </c>
      <c r="C39" s="11">
        <v>2883.347</v>
      </c>
    </row>
    <row r="40" spans="1:3" ht="12.75">
      <c r="A40" s="6" t="s">
        <v>33</v>
      </c>
      <c r="B40" s="8">
        <v>893</v>
      </c>
      <c r="C40" s="11">
        <v>893.2</v>
      </c>
    </row>
    <row r="41" spans="1:3" ht="12.75">
      <c r="A41" s="6" t="s">
        <v>34</v>
      </c>
      <c r="B41" s="8">
        <v>3710</v>
      </c>
      <c r="C41" s="11">
        <v>3710.345</v>
      </c>
    </row>
    <row r="42" spans="1:3" ht="12.75">
      <c r="A42" s="6" t="s">
        <v>35</v>
      </c>
      <c r="B42" s="8">
        <v>195</v>
      </c>
      <c r="C42" s="11">
        <v>500</v>
      </c>
    </row>
    <row r="43" spans="1:3" ht="12.75">
      <c r="A43" s="6" t="s">
        <v>36</v>
      </c>
      <c r="B43" s="8">
        <v>45941</v>
      </c>
      <c r="C43" s="11">
        <v>53895.438</v>
      </c>
    </row>
    <row r="44" spans="1:3" ht="12.75">
      <c r="A44" s="6" t="s">
        <v>37</v>
      </c>
      <c r="B44" s="8">
        <v>350</v>
      </c>
      <c r="C44" s="11">
        <v>350</v>
      </c>
    </row>
    <row r="45" spans="1:3" ht="12.75">
      <c r="A45" s="3"/>
      <c r="B45" s="8"/>
      <c r="C45" s="11"/>
    </row>
    <row r="46" spans="1:3" ht="12.75">
      <c r="A46" s="3" t="s">
        <v>38</v>
      </c>
      <c r="B46" s="10">
        <f>B21+B27+B31+B33+B34+B35+B37+(SUM(B39:B44))</f>
        <v>785273</v>
      </c>
      <c r="C46" s="10">
        <f>C21+C27+C31+C33+C34+C35+C37+(SUM(C39:C44))</f>
        <v>857955.33</v>
      </c>
    </row>
    <row r="48" spans="1:4" ht="12.75">
      <c r="A48" s="14" t="s">
        <v>40</v>
      </c>
      <c r="B48" s="14"/>
      <c r="C48" s="14"/>
      <c r="D48" s="14"/>
    </row>
  </sheetData>
  <mergeCells count="5">
    <mergeCell ref="A48:D48"/>
    <mergeCell ref="F1:J1"/>
    <mergeCell ref="F2:J2"/>
    <mergeCell ref="F3:J3"/>
    <mergeCell ref="F4:J4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Jim Palmer</cp:lastModifiedBy>
  <cp:lastPrinted>2007-05-16T02:16:43Z</cp:lastPrinted>
  <dcterms:created xsi:type="dcterms:W3CDTF">2007-05-16T02:01:35Z</dcterms:created>
  <dcterms:modified xsi:type="dcterms:W3CDTF">2007-05-16T02:22:43Z</dcterms:modified>
  <cp:category/>
  <cp:version/>
  <cp:contentType/>
  <cp:contentStatus/>
</cp:coreProperties>
</file>