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405" windowWidth="8520" windowHeight="7680" activeTab="0"/>
  </bookViews>
  <sheets>
    <sheet name="Washington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c">#REF!</definedName>
    <definedName name="\M">#REF!</definedName>
    <definedName name="\N">#REF!</definedName>
    <definedName name="\s">#REF!</definedName>
    <definedName name="\x">#REF!</definedName>
    <definedName name="\z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'Washington'!$A$1:$E$54</definedName>
    <definedName name="Print_Area_MI">#REF!</definedName>
    <definedName name="PrintArea_TotalDist">#REF!</definedName>
    <definedName name="RSA_DB">#REF!</definedName>
    <definedName name="Title">'Washington'!$A$1</definedName>
    <definedName name="UA_OLD">#REF!</definedName>
    <definedName name="WWW_Range">#REF!</definedName>
  </definedNames>
  <calcPr fullCalcOnLoad="1"/>
</workbook>
</file>

<file path=xl/sharedStrings.xml><?xml version="1.0" encoding="utf-8"?>
<sst xmlns="http://schemas.openxmlformats.org/spreadsheetml/2006/main" count="25" uniqueCount="25">
  <si>
    <t>2006-07 Initial</t>
  </si>
  <si>
    <t>2006-07 Revised</t>
  </si>
  <si>
    <t>New Fiscal Year 2007-08</t>
  </si>
  <si>
    <t>University of Washington-Seattle</t>
  </si>
  <si>
    <t xml:space="preserve">  Tacoma branch</t>
  </si>
  <si>
    <t xml:space="preserve">  Bothell branch</t>
  </si>
  <si>
    <t>Subtotal, University of Washington</t>
  </si>
  <si>
    <t>Washington  State Univ - Main campus</t>
  </si>
  <si>
    <t xml:space="preserve">  Vancouver branch</t>
  </si>
  <si>
    <t xml:space="preserve">  Tri-Cities branch</t>
  </si>
  <si>
    <t xml:space="preserve">  Spokane (now part of main campus)</t>
  </si>
  <si>
    <t>Subtotal, Washington State Univ</t>
  </si>
  <si>
    <t>Western Washington University</t>
  </si>
  <si>
    <t>Eastern Washington University</t>
  </si>
  <si>
    <t>Central Washington University</t>
  </si>
  <si>
    <t>The Evergreen State College</t>
  </si>
  <si>
    <t xml:space="preserve"> </t>
  </si>
  <si>
    <t>Community &amp; Technical Colleges</t>
  </si>
  <si>
    <t>SIRTI</t>
  </si>
  <si>
    <t xml:space="preserve">Higher Education Coordinating Board </t>
  </si>
  <si>
    <t xml:space="preserve">  Financial aid </t>
  </si>
  <si>
    <t>Subtotal, Higher Ed Coord Bd</t>
  </si>
  <si>
    <t>Total</t>
  </si>
  <si>
    <t>(with main campus)</t>
  </si>
  <si>
    <t>Institutions in Washington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</si>
</sst>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7"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Courier"/>
      <family val="0"/>
    </font>
    <font>
      <b/>
      <sz val="10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7" fontId="4" fillId="0" borderId="0" xfId="22">
      <alignment/>
      <protection/>
    </xf>
    <xf numFmtId="37" fontId="5" fillId="0" borderId="0" xfId="22" applyFont="1" applyFill="1" applyBorder="1" applyAlignment="1" applyProtection="1">
      <alignment horizontal="left"/>
      <protection/>
    </xf>
    <xf numFmtId="37" fontId="5" fillId="0" borderId="0" xfId="22" applyFont="1" applyFill="1" applyBorder="1" applyAlignment="1">
      <alignment horizontal="center" wrapText="1"/>
      <protection/>
    </xf>
    <xf numFmtId="0" fontId="0" fillId="0" borderId="0" xfId="23" applyFont="1" applyFill="1" applyBorder="1" applyAlignment="1" applyProtection="1">
      <alignment horizontal="left"/>
      <protection/>
    </xf>
    <xf numFmtId="0" fontId="5" fillId="0" borderId="0" xfId="23" applyFont="1" applyFill="1" applyBorder="1" applyAlignment="1" applyProtection="1">
      <alignment horizontal="left"/>
      <protection/>
    </xf>
    <xf numFmtId="0" fontId="5" fillId="0" borderId="0" xfId="23" applyFont="1" applyFill="1" applyBorder="1" applyAlignment="1">
      <alignment horizontal="left"/>
      <protection/>
    </xf>
    <xf numFmtId="3" fontId="0" fillId="0" borderId="0" xfId="15" applyNumberFormat="1" applyFill="1" applyAlignment="1">
      <alignment/>
    </xf>
    <xf numFmtId="3" fontId="0" fillId="0" borderId="0" xfId="15" applyNumberFormat="1" applyFont="1" applyFill="1" applyBorder="1" applyAlignment="1">
      <alignment/>
    </xf>
    <xf numFmtId="3" fontId="0" fillId="0" borderId="0" xfId="15" applyNumberFormat="1" applyFont="1" applyFill="1" applyAlignment="1">
      <alignment/>
    </xf>
    <xf numFmtId="3" fontId="0" fillId="0" borderId="0" xfId="15" applyNumberFormat="1" applyFont="1" applyFill="1" applyBorder="1" applyAlignment="1" applyProtection="1">
      <alignment/>
      <protection/>
    </xf>
    <xf numFmtId="3" fontId="5" fillId="0" borderId="0" xfId="15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righ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Followed Hyperlink" xfId="20"/>
    <cellStyle name="Hyperlink" xfId="21"/>
    <cellStyle name="Normal_alaska" xfId="22"/>
    <cellStyle name="Normal_washington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C11" sqref="C11"/>
    </sheetView>
  </sheetViews>
  <sheetFormatPr defaultColWidth="9.33203125" defaultRowHeight="12.75"/>
  <cols>
    <col min="1" max="1" width="48.16015625" style="1" customWidth="1"/>
    <col min="2" max="2" width="18.5" style="1" customWidth="1"/>
    <col min="3" max="3" width="18.3320312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4" ht="25.5">
      <c r="A1" s="2" t="s">
        <v>24</v>
      </c>
      <c r="B1" s="3" t="s">
        <v>0</v>
      </c>
      <c r="C1" s="3" t="s">
        <v>1</v>
      </c>
      <c r="D1" s="3" t="s">
        <v>2</v>
      </c>
    </row>
    <row r="3" spans="1:4" ht="12.75">
      <c r="A3" s="4" t="s">
        <v>3</v>
      </c>
      <c r="B3" s="7">
        <v>341161</v>
      </c>
      <c r="C3" s="7">
        <v>341161</v>
      </c>
      <c r="D3" s="7">
        <v>351769</v>
      </c>
    </row>
    <row r="4" spans="1:4" ht="12.75">
      <c r="A4" s="4" t="s">
        <v>4</v>
      </c>
      <c r="B4" s="7">
        <v>18413</v>
      </c>
      <c r="C4" s="7">
        <v>18413</v>
      </c>
      <c r="D4" s="7">
        <v>16785</v>
      </c>
    </row>
    <row r="5" spans="1:4" ht="12.75">
      <c r="A5" s="4" t="s">
        <v>5</v>
      </c>
      <c r="B5" s="7">
        <v>13626</v>
      </c>
      <c r="C5" s="7">
        <v>13626</v>
      </c>
      <c r="D5" s="7">
        <v>22260</v>
      </c>
    </row>
    <row r="6" spans="1:4" ht="12.75">
      <c r="A6" s="5" t="s">
        <v>6</v>
      </c>
      <c r="B6" s="8">
        <f>SUM(B3:B5)</f>
        <v>373200</v>
      </c>
      <c r="C6" s="8">
        <f>SUM(C3:C5)</f>
        <v>373200</v>
      </c>
      <c r="D6" s="7">
        <f>+D5+D4+D3</f>
        <v>390814</v>
      </c>
    </row>
    <row r="7" spans="1:4" ht="12.75">
      <c r="A7" s="6"/>
      <c r="B7" s="7"/>
      <c r="C7" s="7"/>
      <c r="D7"/>
    </row>
    <row r="8" spans="1:4" ht="12.75">
      <c r="A8" s="4" t="s">
        <v>7</v>
      </c>
      <c r="B8" s="7">
        <v>194063</v>
      </c>
      <c r="C8" s="7">
        <v>184887</v>
      </c>
      <c r="D8" s="7">
        <v>209953</v>
      </c>
    </row>
    <row r="9" spans="1:4" ht="12.75">
      <c r="A9" s="4" t="s">
        <v>8</v>
      </c>
      <c r="B9" s="7">
        <v>15574</v>
      </c>
      <c r="C9" s="7">
        <v>15628</v>
      </c>
      <c r="D9" s="7">
        <v>18225</v>
      </c>
    </row>
    <row r="10" spans="1:4" ht="12.75">
      <c r="A10" s="4" t="s">
        <v>9</v>
      </c>
      <c r="B10" s="7">
        <v>6412</v>
      </c>
      <c r="C10" s="7">
        <v>7015</v>
      </c>
      <c r="D10" s="7">
        <v>8523</v>
      </c>
    </row>
    <row r="11" spans="1:4" ht="12.75">
      <c r="A11" s="4" t="s">
        <v>10</v>
      </c>
      <c r="B11" s="7">
        <v>10728</v>
      </c>
      <c r="C11" s="7">
        <v>18868</v>
      </c>
      <c r="D11" s="12" t="s">
        <v>23</v>
      </c>
    </row>
    <row r="12" spans="1:4" ht="12.75">
      <c r="A12" s="5" t="s">
        <v>11</v>
      </c>
      <c r="B12" s="7">
        <f>SUM(B8:B11)</f>
        <v>226777</v>
      </c>
      <c r="C12" s="7">
        <f>SUM(C8:C11)</f>
        <v>226398</v>
      </c>
      <c r="D12" s="7">
        <f>SUM(D8:D11)</f>
        <v>236701</v>
      </c>
    </row>
    <row r="13" spans="1:4" ht="12.75">
      <c r="A13" s="6"/>
      <c r="B13" s="7"/>
      <c r="C13" s="7"/>
      <c r="D13"/>
    </row>
    <row r="14" spans="1:4" ht="12.75">
      <c r="A14" s="4" t="s">
        <v>12</v>
      </c>
      <c r="B14" s="7">
        <f>2317+1807+61435</f>
        <v>65559</v>
      </c>
      <c r="C14" s="7">
        <f>61332+2317+1656+161</f>
        <v>65466</v>
      </c>
      <c r="D14" s="7">
        <f>66716+5110+1807+0</f>
        <v>73633</v>
      </c>
    </row>
    <row r="15" spans="1:4" ht="12.75">
      <c r="A15" s="4" t="s">
        <v>13</v>
      </c>
      <c r="B15" s="7">
        <f>4314+1109+47200</f>
        <v>52623</v>
      </c>
      <c r="C15" s="7">
        <f>47123+4314+1104+110</f>
        <v>52651</v>
      </c>
      <c r="D15" s="7">
        <f>48907+6707+1108+2379</f>
        <v>59101</v>
      </c>
    </row>
    <row r="16" spans="1:4" ht="12.75">
      <c r="A16" s="4" t="s">
        <v>14</v>
      </c>
      <c r="B16" s="7">
        <f>4314+1211+46761</f>
        <v>52286</v>
      </c>
      <c r="C16" s="7">
        <f>46683+4314+1211+103</f>
        <v>52311</v>
      </c>
      <c r="D16" s="7">
        <f>47326+6681+1211+2165</f>
        <v>57383</v>
      </c>
    </row>
    <row r="17" spans="1:4" ht="12.75">
      <c r="A17" s="4" t="s">
        <v>15</v>
      </c>
      <c r="B17" s="7">
        <f>1411+380+26900</f>
        <v>28691</v>
      </c>
      <c r="C17" s="7">
        <f>26857+1411+380+75</f>
        <v>28723</v>
      </c>
      <c r="D17" s="7">
        <f>29744+2033+380+0</f>
        <v>32157</v>
      </c>
    </row>
    <row r="18" spans="1:4" ht="12.75">
      <c r="A18" s="6" t="s">
        <v>16</v>
      </c>
      <c r="B18" s="9"/>
      <c r="C18" s="9"/>
      <c r="D18" s="7"/>
    </row>
    <row r="19" spans="1:4" ht="12.75">
      <c r="A19" s="4" t="s">
        <v>17</v>
      </c>
      <c r="B19" s="7">
        <f>29099+11401+586870</f>
        <v>627370</v>
      </c>
      <c r="C19" s="7">
        <f>585870+29099+11390+1276</f>
        <v>627635</v>
      </c>
      <c r="D19" s="7">
        <f>638521+57885+11401+0</f>
        <v>707807</v>
      </c>
    </row>
    <row r="20" spans="1:4" ht="12.75">
      <c r="A20" s="6"/>
      <c r="B20" s="7"/>
      <c r="C20" s="7"/>
      <c r="D20" s="7"/>
    </row>
    <row r="21" spans="1:4" ht="12.75">
      <c r="A21" s="4" t="s">
        <v>18</v>
      </c>
      <c r="B21" s="7">
        <v>1514</v>
      </c>
      <c r="C21" s="7">
        <f>1514+8</f>
        <v>1522</v>
      </c>
      <c r="D21" s="7">
        <f>1718+0</f>
        <v>1718</v>
      </c>
    </row>
    <row r="22" spans="1:4" ht="12.75">
      <c r="A22" s="6"/>
      <c r="B22" s="7"/>
      <c r="C22" s="7"/>
      <c r="D22" s="7"/>
    </row>
    <row r="23" spans="1:4" ht="12.75">
      <c r="A23" s="4" t="s">
        <v>19</v>
      </c>
      <c r="B23" s="7">
        <v>6541</v>
      </c>
      <c r="C23" s="7">
        <v>6541</v>
      </c>
      <c r="D23" s="7">
        <v>6922</v>
      </c>
    </row>
    <row r="24" spans="1:4" ht="12.75">
      <c r="A24" s="4" t="s">
        <v>20</v>
      </c>
      <c r="B24" s="7">
        <f>162851+33647</f>
        <v>196498</v>
      </c>
      <c r="C24" s="7">
        <f>162851+33647</f>
        <v>196498</v>
      </c>
      <c r="D24" s="7">
        <v>220888</v>
      </c>
    </row>
    <row r="25" spans="1:4" ht="12.75">
      <c r="A25" s="5" t="s">
        <v>21</v>
      </c>
      <c r="B25" s="10">
        <f>+B24+B23</f>
        <v>203039</v>
      </c>
      <c r="C25" s="10">
        <f>+C24+C23</f>
        <v>203039</v>
      </c>
      <c r="D25" s="7">
        <f>+D24+D23</f>
        <v>227810</v>
      </c>
    </row>
    <row r="26" spans="1:4" ht="12.75">
      <c r="A26" s="5"/>
      <c r="B26" s="7"/>
      <c r="C26" s="7"/>
      <c r="D26"/>
    </row>
    <row r="27" spans="1:4" ht="12.75">
      <c r="A27" s="5" t="s">
        <v>22</v>
      </c>
      <c r="B27" s="11">
        <f>B6+B12+B25+SUM(B14:B21)</f>
        <v>1631059</v>
      </c>
      <c r="C27" s="11">
        <f>C6+C12+C25+SUM(C14:C21)</f>
        <v>1630945</v>
      </c>
      <c r="D27" s="11">
        <f>D6+D12+D25+SUM(D14:D21)</f>
        <v>1787124</v>
      </c>
    </row>
  </sheetData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cp:lastPrinted>2007-11-01T21:58:46Z</cp:lastPrinted>
  <dcterms:created xsi:type="dcterms:W3CDTF">2007-05-16T02:01:13Z</dcterms:created>
  <dcterms:modified xsi:type="dcterms:W3CDTF">2007-11-01T21:59:36Z</dcterms:modified>
  <cp:category/>
  <cp:version/>
  <cp:contentType/>
  <cp:contentStatus/>
</cp:coreProperties>
</file>