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120" windowWidth="9825" windowHeight="7680" activeTab="0"/>
  </bookViews>
  <sheets>
    <sheet name="Revised" sheetId="1" r:id="rId1"/>
  </sheets>
  <externalReferences>
    <externalReference r:id="rId4"/>
    <externalReference r:id="rId5"/>
    <externalReference r:id="rId6"/>
  </externalReferences>
  <definedNames>
    <definedName name="\a">#N/A</definedName>
    <definedName name="\c">#N/A</definedName>
    <definedName name="\M">#REF!</definedName>
    <definedName name="\N">#REF!</definedName>
    <definedName name="\s">#N/A</definedName>
    <definedName name="\x">#N/A</definedName>
    <definedName name="\z">#N/A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FY00_2yr">#REF!</definedName>
    <definedName name="FY00_4yr">#REF!</definedName>
    <definedName name="FY00GR">#REF!</definedName>
    <definedName name="GRAPEVINE">#REF!</definedName>
    <definedName name="HTML_CodePage" hidden="1">1252</definedName>
    <definedName name="HTML_Control" localSheetId="0" hidden="1">{"'Base'!$A$2:$M$53"}</definedName>
    <definedName name="HTML_Control" hidden="1">{"'Base'!$A$2:$M$53"}</definedName>
    <definedName name="HTML_Description" hidden="1">""</definedName>
    <definedName name="HTML_Email" hidden="1">""</definedName>
    <definedName name="HTML_Header" hidden="1">"ADHE GENERAL REVENUE DISTRIBUTION ESTIMATE FY 2001-02 (GIF Levelized)"</definedName>
    <definedName name="HTML_LastUpdate" hidden="1">"4/12/2001"</definedName>
    <definedName name="HTML_LineAfter" hidden="1">FALSE</definedName>
    <definedName name="HTML_LineBefore" hidden="1">FALSE</definedName>
    <definedName name="HTML_Name" hidden="1">"ADHE"</definedName>
    <definedName name="HTML_OBDlg2" hidden="1">TRUE</definedName>
    <definedName name="HTML_OBDlg4" hidden="1">TRUE</definedName>
    <definedName name="HTML_OS" hidden="1">0</definedName>
    <definedName name="HTML_PathFile" hidden="1">"G:\GENREV\GR02.htm"</definedName>
    <definedName name="HTML_Title" hidden="1">"GR02l"</definedName>
    <definedName name="MISC">#REF!</definedName>
    <definedName name="NEWYEAR" localSheetId="0">'[3]NODAKOTA'!#REF!</definedName>
    <definedName name="NEWYEAR">'[1]NODAKOTA'!#REF!</definedName>
    <definedName name="NOTES">#REF!</definedName>
    <definedName name="_xlnm.Print_Area" localSheetId="0">'Revised'!$A$1:$E$83</definedName>
    <definedName name="Print_Area_MI">#REF!</definedName>
    <definedName name="PrintArea_TotalDist">#REF!</definedName>
    <definedName name="RSA_DB">#REF!</definedName>
    <definedName name="Title">'Revised'!$A$1</definedName>
    <definedName name="UA_OLD">#REF!</definedName>
    <definedName name="WWW_Range">#REF!</definedName>
  </definedNames>
  <calcPr fullCalcOnLoad="1"/>
</workbook>
</file>

<file path=xl/sharedStrings.xml><?xml version="1.0" encoding="utf-8"?>
<sst xmlns="http://schemas.openxmlformats.org/spreadsheetml/2006/main" count="69" uniqueCount="65">
  <si>
    <t>2007-08 Initial</t>
  </si>
  <si>
    <t>2007-08 Revised</t>
  </si>
  <si>
    <t>New Fiscal Year 2008-09</t>
  </si>
  <si>
    <t>Four-Year Institutions</t>
  </si>
  <si>
    <t>Christopher Newport University</t>
  </si>
  <si>
    <t>College of William and Mary</t>
  </si>
  <si>
    <t>George Mason University</t>
  </si>
  <si>
    <t>James Madison University</t>
  </si>
  <si>
    <t>Longwood University</t>
  </si>
  <si>
    <t>University of Mary Washington</t>
  </si>
  <si>
    <t>Norfolk State University</t>
  </si>
  <si>
    <t>Old Dominion University</t>
  </si>
  <si>
    <t>Radford University</t>
  </si>
  <si>
    <t>University of Virginia</t>
  </si>
  <si>
    <t>University of Virginia's College at Wise</t>
  </si>
  <si>
    <t>VA Commonwealth University</t>
  </si>
  <si>
    <t>Virginia Military Institute</t>
  </si>
  <si>
    <t>Virginia Tech</t>
  </si>
  <si>
    <t>Virginia State University</t>
  </si>
  <si>
    <t xml:space="preserve">  Subtotal, Four-Year Institutions</t>
  </si>
  <si>
    <t>Two-Year Institutions</t>
  </si>
  <si>
    <t>Richard Bland College</t>
  </si>
  <si>
    <t>VA Community College System</t>
  </si>
  <si>
    <t xml:space="preserve">  Subtotal, Two-Year Institutions</t>
  </si>
  <si>
    <t>Student Aid (1)</t>
  </si>
  <si>
    <t>Affiliated Agencies</t>
  </si>
  <si>
    <t>VT, VA Coop &amp; Ag Exp Station Div</t>
  </si>
  <si>
    <t>VSU,VA Coop &amp; Ag Research Services</t>
  </si>
  <si>
    <t>W&amp;M, VA Inst of Marine Science</t>
  </si>
  <si>
    <t>MWC, Melchers-Monroe Memorials</t>
  </si>
  <si>
    <r>
      <t xml:space="preserve">  </t>
    </r>
    <r>
      <rPr>
        <b/>
        <sz val="10"/>
        <rFont val="Times New Roman"/>
        <family val="1"/>
      </rPr>
      <t>Subtotal, Affiliated Agencies</t>
    </r>
  </si>
  <si>
    <t>Council of Higher Education</t>
  </si>
  <si>
    <t>Administration</t>
  </si>
  <si>
    <t>Supplemental Programs</t>
  </si>
  <si>
    <t>Grants &amp; Programs</t>
  </si>
  <si>
    <t>Financial Assistance</t>
  </si>
  <si>
    <t xml:space="preserve">  Subtotal, Council of Higher Ed</t>
  </si>
  <si>
    <t>Related Agencies</t>
  </si>
  <si>
    <t>Transfer Grant</t>
  </si>
  <si>
    <t>Eastern VA Med Authority (EVMA)</t>
  </si>
  <si>
    <t>Innovative Technology Authority</t>
  </si>
  <si>
    <t>Southeastern U's Research Assoc</t>
  </si>
  <si>
    <t>Higher Education Research Initiatives</t>
  </si>
  <si>
    <t>VCBA--Equipment Trust Fund (2)</t>
  </si>
  <si>
    <t>New College Institute</t>
  </si>
  <si>
    <t>SW Virginia Higher Ed Center</t>
  </si>
  <si>
    <t>Roanoke Higher Education Center</t>
  </si>
  <si>
    <t>Institute for Advanced Learning and Research</t>
  </si>
  <si>
    <r>
      <t>S</t>
    </r>
    <r>
      <rPr>
        <sz val="10"/>
        <rFont val="Times New Roman"/>
        <family val="0"/>
      </rPr>
      <t>outhern Virginia Higher Ed Center</t>
    </r>
  </si>
  <si>
    <t>Economic Development Assistance</t>
  </si>
  <si>
    <t xml:space="preserve">  Subtotal, Related Agencies</t>
  </si>
  <si>
    <t>Total</t>
  </si>
  <si>
    <t>(1) Includes appropriations made directly to state-supported higher education institutions for discretionary student aid as well as student aid to those agencies listed below:</t>
  </si>
  <si>
    <t>2007-08</t>
  </si>
  <si>
    <t>2007-08 (R)</t>
  </si>
  <si>
    <t>2008-09</t>
  </si>
  <si>
    <t>Dept of Health</t>
  </si>
  <si>
    <t>Dept of Military Affairs</t>
  </si>
  <si>
    <t xml:space="preserve">  Subtotal</t>
  </si>
  <si>
    <t>(2)  The central appropriation is for the total Equipment Trust Fund debt service payments.  In 1998-99 and 1999-00,  appropriations for prior years' lease payments were included in the institutions' budgets.  All such appropriations are now made centrally rather than directly to the institutions.</t>
  </si>
  <si>
    <t>(3)  Included in the totals are general fund appropriations related to private institutions and non-state agencies.</t>
  </si>
  <si>
    <t xml:space="preserve">Financial Aid to Students Attending </t>
  </si>
  <si>
    <t>Private or Out-of-State Institutions</t>
  </si>
  <si>
    <t>Non-State Agencies</t>
  </si>
  <si>
    <t>Institutions in Virginia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</si>
</sst>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 \ \ "/>
    <numFmt numFmtId="165" formatCode="#,##0\ \ \ \ "/>
    <numFmt numFmtId="166" formatCode="#,##0\ \ \ "/>
    <numFmt numFmtId="167" formatCode="&quot;$&quot;#,##0\ \ \ "/>
    <numFmt numFmtId="168" formatCode="\ #,##0_);\(#,##0\)"/>
    <numFmt numFmtId="169" formatCode="#,##0.00\ \ ;\ \-#,##0.00\ \ "/>
    <numFmt numFmtId="170" formatCode="&quot;$&quot;#,##0"/>
    <numFmt numFmtId="171" formatCode="0.00\ \ "/>
    <numFmt numFmtId="172" formatCode="&quot;$&quot;#,##0\ "/>
    <numFmt numFmtId="173" formatCode="#,##0\ "/>
    <numFmt numFmtId="174" formatCode="&quot;$&quot;#,##0\ \ "/>
    <numFmt numFmtId="175" formatCode="#,##0.00\ \ \ "/>
    <numFmt numFmtId="176" formatCode="#,##0\ \ "/>
    <numFmt numFmtId="177" formatCode="#,##0.00\ \ "/>
    <numFmt numFmtId="178" formatCode="0.0%"/>
    <numFmt numFmtId="179" formatCode=";;;"/>
    <numFmt numFmtId="180" formatCode="#,##0.0_);\(#,##0.0\)"/>
    <numFmt numFmtId="181" formatCode="#,##0.000_);\(#,##0.000\)"/>
    <numFmt numFmtId="182" formatCode="_(* #,##0_);_(* \(#,##0\);_(* &quot;-&quot;??_);_(@_)"/>
    <numFmt numFmtId="183" formatCode="#,##0.0"/>
    <numFmt numFmtId="184" formatCode="0.000"/>
    <numFmt numFmtId="185" formatCode="#,##0.0000_);\(#,##0.0000\)"/>
    <numFmt numFmtId="186" formatCode="#,##0.00000_);\(#,##0.00000\)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 #,##0_);"/>
    <numFmt numFmtId="192" formatCode="&quot;$&quot;#,##0.0,,;\(&quot;$&quot;#,##0.0,,\)"/>
    <numFmt numFmtId="193" formatCode="#,##0,;\(&quot;$&quot;#,##0.0,,\)"/>
    <numFmt numFmtId="194" formatCode="0.000%"/>
    <numFmt numFmtId="195" formatCode="General_)"/>
    <numFmt numFmtId="196" formatCode="#,##0.000_);[Red]\(#,##0.000\)"/>
    <numFmt numFmtId="197" formatCode="#,##0.0000_);[Red]\(#,##0.0000\)"/>
    <numFmt numFmtId="198" formatCode="#,##0.0_);[Red]\(#,##0.0\)"/>
    <numFmt numFmtId="199" formatCode="_(* #,##0.0_);_(* \(#,##0.0\);_(* &quot;-&quot;?_);_(@_)"/>
    <numFmt numFmtId="200" formatCode="0.0"/>
    <numFmt numFmtId="201" formatCode="_(&quot;$&quot;* #,##0.0_);_(&quot;$&quot;* \(#,##0.0\);_(&quot;$&quot;* &quot;-&quot;?_);_(@_)"/>
    <numFmt numFmtId="202" formatCode="mm/dd/yy_)"/>
    <numFmt numFmtId="203" formatCode="hh:mm\ AM/PM_)"/>
    <numFmt numFmtId="204" formatCode="m/d/yy\ h:mm\ AM/PM"/>
    <numFmt numFmtId="205" formatCode="0_)"/>
    <numFmt numFmtId="206" formatCode="0.0_)"/>
    <numFmt numFmtId="207" formatCode="0.0000%"/>
    <numFmt numFmtId="208" formatCode="_(* #,##0.000_);_(* \(#,##0.000\);_(* &quot;-&quot;??_);_(@_)"/>
    <numFmt numFmtId="209" formatCode="_(* #,##0.0000_);_(* \(#,##0.0000\);_(* &quot;-&quot;??_);_(@_)"/>
    <numFmt numFmtId="210" formatCode="mm/dd/yy"/>
    <numFmt numFmtId="211" formatCode="0.00000%"/>
    <numFmt numFmtId="212" formatCode="_(* #,##0.00000_);_(* \(#,##0.00000\);_(* &quot;-&quot;?????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#,##0.000"/>
    <numFmt numFmtId="216" formatCode="[$€-2]\ #,##0.00_);[Red]\([$€-2]\ #,##0.00\)"/>
  </numFmts>
  <fonts count="42">
    <font>
      <sz val="10"/>
      <name val="Times New Roman"/>
      <family val="0"/>
    </font>
    <font>
      <sz val="10"/>
      <name val="Arial"/>
      <family val="2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Courier"/>
      <family val="3"/>
    </font>
    <font>
      <b/>
      <sz val="10"/>
      <name val="Times New Roman"/>
      <family val="1"/>
    </font>
    <font>
      <sz val="12"/>
      <name val="Arial MT"/>
      <family val="2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37" fontId="4" fillId="0" borderId="0">
      <alignment/>
      <protection/>
    </xf>
    <xf numFmtId="37" fontId="4" fillId="0" borderId="0">
      <alignment/>
      <protection/>
    </xf>
    <xf numFmtId="37" fontId="6" fillId="0" borderId="0">
      <alignment/>
      <protection/>
    </xf>
    <xf numFmtId="37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7" fontId="4" fillId="0" borderId="0" xfId="58">
      <alignment/>
      <protection/>
    </xf>
    <xf numFmtId="37" fontId="5" fillId="0" borderId="0" xfId="58" applyFont="1" applyFill="1" applyBorder="1" applyAlignment="1" applyProtection="1">
      <alignment horizontal="left"/>
      <protection/>
    </xf>
    <xf numFmtId="37" fontId="5" fillId="0" borderId="0" xfId="58" applyFont="1" applyFill="1" applyBorder="1" applyAlignment="1">
      <alignment horizontal="center" wrapText="1"/>
      <protection/>
    </xf>
    <xf numFmtId="37" fontId="5" fillId="0" borderId="0" xfId="61" applyFont="1" applyFill="1" applyBorder="1" applyAlignment="1" applyProtection="1">
      <alignment horizontal="left"/>
      <protection/>
    </xf>
    <xf numFmtId="37" fontId="0" fillId="0" borderId="0" xfId="60" applyFont="1" applyFill="1" applyBorder="1">
      <alignment/>
      <protection/>
    </xf>
    <xf numFmtId="37" fontId="0" fillId="0" borderId="0" xfId="60" applyFont="1" applyFill="1" applyBorder="1" applyProtection="1">
      <alignment/>
      <protection/>
    </xf>
    <xf numFmtId="37" fontId="5" fillId="0" borderId="0" xfId="60" applyFont="1" applyFill="1" applyBorder="1" applyProtection="1">
      <alignment/>
      <protection/>
    </xf>
    <xf numFmtId="37" fontId="0" fillId="0" borderId="0" xfId="60" applyFont="1" applyFill="1" applyBorder="1" applyAlignment="1" applyProtection="1">
      <alignment horizontal="fill"/>
      <protection/>
    </xf>
    <xf numFmtId="37" fontId="0" fillId="0" borderId="0" xfId="60" applyFont="1" applyFill="1" applyBorder="1" applyAlignment="1">
      <alignment horizontal="fill"/>
      <protection/>
    </xf>
    <xf numFmtId="0" fontId="5" fillId="0" borderId="0" xfId="0" applyFont="1" applyFill="1" applyBorder="1" applyAlignment="1">
      <alignment/>
    </xf>
    <xf numFmtId="37" fontId="0" fillId="0" borderId="0" xfId="59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3" fontId="0" fillId="0" borderId="0" xfId="59" applyNumberFormat="1" applyFont="1" applyFill="1" applyBorder="1" applyAlignment="1">
      <alignment horizontal="right"/>
      <protection/>
    </xf>
    <xf numFmtId="3" fontId="5" fillId="0" borderId="0" xfId="59" applyNumberFormat="1" applyFont="1" applyFill="1" applyBorder="1">
      <alignment/>
      <protection/>
    </xf>
    <xf numFmtId="3" fontId="0" fillId="0" borderId="0" xfId="0" applyNumberFormat="1" applyAlignment="1">
      <alignment/>
    </xf>
    <xf numFmtId="3" fontId="5" fillId="0" borderId="0" xfId="59" applyNumberFormat="1" applyFont="1" applyFill="1" applyBorder="1" applyAlignment="1">
      <alignment horizontal="right"/>
      <protection/>
    </xf>
    <xf numFmtId="3" fontId="5" fillId="0" borderId="0" xfId="42" applyNumberFormat="1" applyFont="1" applyBorder="1" applyAlignment="1">
      <alignment/>
    </xf>
    <xf numFmtId="3" fontId="5" fillId="0" borderId="0" xfId="42" applyNumberFormat="1" applyFont="1" applyFill="1" applyBorder="1" applyAlignment="1">
      <alignment/>
    </xf>
    <xf numFmtId="37" fontId="5" fillId="0" borderId="0" xfId="58" applyFont="1">
      <alignment/>
      <protection/>
    </xf>
    <xf numFmtId="0" fontId="0" fillId="0" borderId="0" xfId="0" applyFill="1" applyAlignment="1">
      <alignment/>
    </xf>
    <xf numFmtId="37" fontId="0" fillId="0" borderId="0" xfId="58" applyFont="1" applyFill="1" applyBorder="1" applyAlignment="1" applyProtection="1">
      <alignment horizontal="left"/>
      <protection/>
    </xf>
    <xf numFmtId="37" fontId="0" fillId="0" borderId="0" xfId="58" applyFont="1" applyFill="1" applyBorder="1">
      <alignment/>
      <protection/>
    </xf>
    <xf numFmtId="182" fontId="0" fillId="0" borderId="0" xfId="42" applyNumberFormat="1" applyFont="1" applyFill="1" applyBorder="1" applyAlignment="1">
      <alignment/>
    </xf>
    <xf numFmtId="37" fontId="5" fillId="0" borderId="10" xfId="58" applyFont="1" applyFill="1" applyBorder="1" applyAlignment="1">
      <alignment horizontal="center"/>
      <protection/>
    </xf>
    <xf numFmtId="3" fontId="0" fillId="0" borderId="0" xfId="60" applyNumberFormat="1" applyFont="1" applyFill="1" applyBorder="1">
      <alignment/>
      <protection/>
    </xf>
    <xf numFmtId="3" fontId="7" fillId="0" borderId="0" xfId="60" applyNumberFormat="1" applyFont="1" applyFill="1" applyBorder="1">
      <alignment/>
      <protection/>
    </xf>
    <xf numFmtId="3" fontId="0" fillId="0" borderId="0" xfId="0" applyNumberFormat="1" applyFill="1" applyAlignment="1">
      <alignment/>
    </xf>
    <xf numFmtId="37" fontId="0" fillId="0" borderId="0" xfId="60" applyFont="1" applyFill="1" applyBorder="1" applyAlignment="1">
      <alignment horizontal="left" indent="2"/>
      <protection/>
    </xf>
    <xf numFmtId="3" fontId="0" fillId="0" borderId="0" xfId="60" applyNumberFormat="1" applyFont="1" applyFill="1" applyBorder="1" applyAlignment="1">
      <alignment horizontal="right"/>
      <protection/>
    </xf>
    <xf numFmtId="3" fontId="7" fillId="0" borderId="0" xfId="60" applyNumberFormat="1" applyFont="1" applyFill="1" applyBorder="1" applyAlignment="1">
      <alignment horizontal="right"/>
      <protection/>
    </xf>
    <xf numFmtId="37" fontId="0" fillId="0" borderId="0" xfId="58" applyFont="1" applyBorder="1" applyAlignment="1">
      <alignment/>
      <protection/>
    </xf>
    <xf numFmtId="37" fontId="0" fillId="0" borderId="0" xfId="58" applyFont="1" applyBorder="1" applyAlignment="1">
      <alignment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0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laska" xfId="58"/>
    <cellStyle name="Normal_massachusetts" xfId="59"/>
    <cellStyle name="Normal_VA FY02 Worksheet" xfId="60"/>
    <cellStyle name="Normal_virgini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peng\Grapevine%20Data\Grapevine%2098\NODAKO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Documents%20and%20Settings\grapevine\Desktop\Grapevine\FY03\FY%2003%20Requests\FY02\Chronicle\Michigan%20-%20Chronicle%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eng\Grapevine%20Data\Grapevine%2098\NODAK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hig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PageLayoutView="0" workbookViewId="0" topLeftCell="A1">
      <selection activeCell="L55" sqref="L55"/>
    </sheetView>
  </sheetViews>
  <sheetFormatPr defaultColWidth="12" defaultRowHeight="12.75"/>
  <cols>
    <col min="1" max="1" width="43" style="1" customWidth="1"/>
    <col min="2" max="2" width="18.5" style="1" customWidth="1"/>
    <col min="3" max="3" width="18.33203125" style="1" customWidth="1"/>
    <col min="4" max="4" width="26.16015625" style="1" customWidth="1"/>
    <col min="5" max="5" width="17" style="1" customWidth="1"/>
    <col min="6" max="16384" width="12" style="1" customWidth="1"/>
  </cols>
  <sheetData>
    <row r="1" spans="1:4" ht="16.5" customHeight="1">
      <c r="A1" s="2" t="s">
        <v>64</v>
      </c>
      <c r="B1" s="3" t="s">
        <v>0</v>
      </c>
      <c r="C1" s="3" t="s">
        <v>1</v>
      </c>
      <c r="D1" s="3" t="s">
        <v>2</v>
      </c>
    </row>
    <row r="2" ht="7.5" customHeight="1"/>
    <row r="3" ht="12.75">
      <c r="A3" s="4" t="s">
        <v>3</v>
      </c>
    </row>
    <row r="4" spans="1:4" ht="12.75">
      <c r="A4" s="5" t="s">
        <v>4</v>
      </c>
      <c r="B4" s="13">
        <v>26810</v>
      </c>
      <c r="C4" s="13">
        <f>26898+250</f>
        <v>27148</v>
      </c>
      <c r="D4" s="13">
        <v>28649</v>
      </c>
    </row>
    <row r="5" spans="1:4" ht="12.75">
      <c r="A5" s="5" t="s">
        <v>5</v>
      </c>
      <c r="B5" s="13">
        <v>45947</v>
      </c>
      <c r="C5" s="13">
        <f>46359+200</f>
        <v>46559</v>
      </c>
      <c r="D5" s="13">
        <v>45201</v>
      </c>
    </row>
    <row r="6" spans="1:4" ht="12.75">
      <c r="A6" s="5" t="s">
        <v>6</v>
      </c>
      <c r="B6" s="13">
        <v>132804</v>
      </c>
      <c r="C6" s="13">
        <f>132331+2955</f>
        <v>135286</v>
      </c>
      <c r="D6" s="13">
        <v>131592</v>
      </c>
    </row>
    <row r="7" spans="1:4" ht="12.75">
      <c r="A7" s="6" t="s">
        <v>7</v>
      </c>
      <c r="B7" s="13">
        <v>72507</v>
      </c>
      <c r="C7" s="13">
        <v>74022</v>
      </c>
      <c r="D7" s="13">
        <v>75666</v>
      </c>
    </row>
    <row r="8" spans="1:4" ht="12.75">
      <c r="A8" s="6" t="s">
        <v>8</v>
      </c>
      <c r="B8" s="13">
        <v>26114</v>
      </c>
      <c r="C8" s="13">
        <v>26479</v>
      </c>
      <c r="D8" s="13">
        <v>28464</v>
      </c>
    </row>
    <row r="9" spans="1:4" ht="12.75">
      <c r="A9" s="6" t="s">
        <v>9</v>
      </c>
      <c r="B9" s="13">
        <v>21844</v>
      </c>
      <c r="C9" s="13">
        <v>22062</v>
      </c>
      <c r="D9" s="13">
        <v>22410</v>
      </c>
    </row>
    <row r="10" spans="1:4" ht="12.75">
      <c r="A10" s="6" t="s">
        <v>10</v>
      </c>
      <c r="B10" s="13">
        <v>44510</v>
      </c>
      <c r="C10" s="13">
        <v>44605</v>
      </c>
      <c r="D10" s="13">
        <v>44948</v>
      </c>
    </row>
    <row r="11" spans="1:4" ht="12.75">
      <c r="A11" s="6" t="s">
        <v>11</v>
      </c>
      <c r="B11" s="13">
        <v>107622</v>
      </c>
      <c r="C11" s="13">
        <f>105865+4000</f>
        <v>109865</v>
      </c>
      <c r="D11" s="13">
        <v>110961</v>
      </c>
    </row>
    <row r="12" spans="1:4" ht="12.75">
      <c r="A12" s="6" t="s">
        <v>12</v>
      </c>
      <c r="B12" s="13">
        <v>48608</v>
      </c>
      <c r="C12" s="13">
        <v>49198</v>
      </c>
      <c r="D12" s="13">
        <v>50501</v>
      </c>
    </row>
    <row r="13" spans="1:4" ht="12.75">
      <c r="A13" s="6" t="s">
        <v>13</v>
      </c>
      <c r="B13" s="13">
        <v>144176</v>
      </c>
      <c r="C13" s="13">
        <f>141119+5324</f>
        <v>146443</v>
      </c>
      <c r="D13" s="13">
        <v>141209</v>
      </c>
    </row>
    <row r="14" spans="1:4" ht="12.75">
      <c r="A14" s="5" t="s">
        <v>14</v>
      </c>
      <c r="B14" s="13">
        <v>14327</v>
      </c>
      <c r="C14" s="13">
        <v>14398</v>
      </c>
      <c r="D14" s="13">
        <v>14514</v>
      </c>
    </row>
    <row r="15" spans="1:4" ht="12.75">
      <c r="A15" s="6" t="s">
        <v>15</v>
      </c>
      <c r="B15" s="13">
        <v>189191</v>
      </c>
      <c r="C15" s="13">
        <f>188846+3100</f>
        <v>191946</v>
      </c>
      <c r="D15" s="13">
        <v>192802</v>
      </c>
    </row>
    <row r="16" spans="1:4" ht="12.75">
      <c r="A16" s="6" t="s">
        <v>16</v>
      </c>
      <c r="B16" s="13">
        <v>19870</v>
      </c>
      <c r="C16" s="13">
        <v>15051</v>
      </c>
      <c r="D16" s="13">
        <v>13401</v>
      </c>
    </row>
    <row r="17" spans="1:4" ht="12.75">
      <c r="A17" s="6" t="s">
        <v>17</v>
      </c>
      <c r="B17" s="13">
        <v>172884</v>
      </c>
      <c r="C17" s="13">
        <f>168080+7277</f>
        <v>175357</v>
      </c>
      <c r="D17" s="13">
        <v>172957</v>
      </c>
    </row>
    <row r="18" spans="1:4" ht="12.75">
      <c r="A18" s="6" t="s">
        <v>18</v>
      </c>
      <c r="B18" s="13">
        <v>32175</v>
      </c>
      <c r="C18" s="13">
        <v>32390</v>
      </c>
      <c r="D18" s="13">
        <v>32893</v>
      </c>
    </row>
    <row r="19" spans="1:4" ht="12.75">
      <c r="A19" s="7" t="s">
        <v>19</v>
      </c>
      <c r="B19" s="14">
        <f>SUM(B4:B18)</f>
        <v>1099389</v>
      </c>
      <c r="C19" s="14">
        <f>SUM(C4:C18)</f>
        <v>1110809</v>
      </c>
      <c r="D19" s="14">
        <f>SUM(D4:D18)</f>
        <v>1106168</v>
      </c>
    </row>
    <row r="20" spans="1:4" ht="6.75" customHeight="1">
      <c r="A20" s="8"/>
      <c r="B20" s="13"/>
      <c r="C20" s="15"/>
      <c r="D20" s="15"/>
    </row>
    <row r="21" spans="1:4" ht="12.75">
      <c r="A21" s="7" t="s">
        <v>20</v>
      </c>
      <c r="B21" s="13"/>
      <c r="C21" s="15"/>
      <c r="D21" s="15"/>
    </row>
    <row r="22" spans="1:4" ht="12.75">
      <c r="A22" s="6" t="s">
        <v>21</v>
      </c>
      <c r="B22" s="13">
        <v>5705</v>
      </c>
      <c r="C22" s="13">
        <v>5756</v>
      </c>
      <c r="D22" s="13">
        <v>5846</v>
      </c>
    </row>
    <row r="23" spans="1:4" ht="12.75">
      <c r="A23" s="6" t="s">
        <v>22</v>
      </c>
      <c r="B23" s="13">
        <v>375630</v>
      </c>
      <c r="C23" s="13">
        <v>378889</v>
      </c>
      <c r="D23" s="13">
        <v>379658</v>
      </c>
    </row>
    <row r="24" spans="1:4" ht="12.75">
      <c r="A24" s="7" t="s">
        <v>23</v>
      </c>
      <c r="B24" s="16">
        <f>+B23+B22</f>
        <v>381335</v>
      </c>
      <c r="C24" s="16">
        <f>+C23+C22</f>
        <v>384645</v>
      </c>
      <c r="D24" s="16">
        <f>+D23+D22</f>
        <v>385504</v>
      </c>
    </row>
    <row r="25" spans="1:4" ht="6.75" customHeight="1">
      <c r="A25" s="9"/>
      <c r="B25" s="13"/>
      <c r="C25" s="15"/>
      <c r="D25" s="15"/>
    </row>
    <row r="26" spans="1:4" ht="12.75">
      <c r="A26" s="6" t="s">
        <v>24</v>
      </c>
      <c r="B26" s="13">
        <v>130590</v>
      </c>
      <c r="C26" s="15">
        <f>+B26</f>
        <v>130590</v>
      </c>
      <c r="D26" s="15">
        <v>139857</v>
      </c>
    </row>
    <row r="27" spans="1:4" ht="9" customHeight="1">
      <c r="A27" s="6"/>
      <c r="B27" s="13"/>
      <c r="C27" s="15"/>
      <c r="D27" s="15"/>
    </row>
    <row r="28" spans="1:4" ht="12.75">
      <c r="A28" s="10" t="s">
        <v>25</v>
      </c>
      <c r="B28" s="13"/>
      <c r="C28" s="15"/>
      <c r="D28" s="15"/>
    </row>
    <row r="29" spans="1:4" ht="12.75">
      <c r="A29" s="6" t="s">
        <v>26</v>
      </c>
      <c r="B29" s="13">
        <v>62804</v>
      </c>
      <c r="C29" s="13">
        <v>62992</v>
      </c>
      <c r="D29" s="13">
        <v>64214</v>
      </c>
    </row>
    <row r="30" spans="1:4" ht="12.75">
      <c r="A30" s="6" t="s">
        <v>27</v>
      </c>
      <c r="B30" s="13">
        <v>4499</v>
      </c>
      <c r="C30" s="13">
        <v>4509</v>
      </c>
      <c r="D30" s="13">
        <v>4727</v>
      </c>
    </row>
    <row r="31" spans="1:4" ht="12.75">
      <c r="A31" s="6" t="s">
        <v>28</v>
      </c>
      <c r="B31" s="13">
        <v>19397</v>
      </c>
      <c r="C31" s="13">
        <f>19305+155</f>
        <v>19460</v>
      </c>
      <c r="D31" s="13">
        <v>19496</v>
      </c>
    </row>
    <row r="32" spans="1:4" ht="12.75">
      <c r="A32" s="6" t="s">
        <v>29</v>
      </c>
      <c r="B32" s="13">
        <v>545</v>
      </c>
      <c r="C32" s="13">
        <v>545</v>
      </c>
      <c r="D32" s="13">
        <v>665</v>
      </c>
    </row>
    <row r="33" spans="1:4" ht="12.75">
      <c r="A33" s="6" t="s">
        <v>30</v>
      </c>
      <c r="B33" s="16">
        <f>SUM(B29:B32)</f>
        <v>87245</v>
      </c>
      <c r="C33" s="16">
        <f>SUM(C29:C32)</f>
        <v>87506</v>
      </c>
      <c r="D33" s="16">
        <f>SUM(D29:D32)</f>
        <v>89102</v>
      </c>
    </row>
    <row r="34" spans="1:4" ht="6" customHeight="1">
      <c r="A34" s="8"/>
      <c r="B34" s="13"/>
      <c r="C34" s="15"/>
      <c r="D34" s="15"/>
    </row>
    <row r="35" spans="1:4" ht="12.75">
      <c r="A35" s="10" t="s">
        <v>31</v>
      </c>
      <c r="B35" s="13"/>
      <c r="C35" s="15"/>
      <c r="D35" s="13"/>
    </row>
    <row r="36" spans="1:4" ht="12.75">
      <c r="A36" s="6" t="s">
        <v>32</v>
      </c>
      <c r="B36" s="13">
        <v>4013</v>
      </c>
      <c r="C36" s="13">
        <v>4014</v>
      </c>
      <c r="D36" s="13">
        <v>3947</v>
      </c>
    </row>
    <row r="37" spans="1:4" ht="12.75">
      <c r="A37" s="5" t="s">
        <v>33</v>
      </c>
      <c r="B37" s="13">
        <v>8050</v>
      </c>
      <c r="C37" s="13">
        <v>8050</v>
      </c>
      <c r="D37" s="13">
        <v>6575</v>
      </c>
    </row>
    <row r="38" spans="1:4" ht="12.75">
      <c r="A38" s="6" t="s">
        <v>34</v>
      </c>
      <c r="B38" s="13">
        <v>6448</v>
      </c>
      <c r="C38" s="13">
        <v>6448</v>
      </c>
      <c r="D38" s="13">
        <v>6223</v>
      </c>
    </row>
    <row r="39" spans="1:4" ht="12.75">
      <c r="A39" s="5" t="s">
        <v>35</v>
      </c>
      <c r="B39" s="13">
        <v>65117</v>
      </c>
      <c r="C39" s="13">
        <v>65117</v>
      </c>
      <c r="D39" s="13">
        <v>65610</v>
      </c>
    </row>
    <row r="40" spans="1:4" ht="12.75">
      <c r="A40" s="7" t="s">
        <v>36</v>
      </c>
      <c r="B40" s="16">
        <f>SUM(B36:B39)</f>
        <v>83628</v>
      </c>
      <c r="C40" s="16">
        <f>SUM(C36:C39)</f>
        <v>83629</v>
      </c>
      <c r="D40" s="16">
        <f>SUM(D36:D39)</f>
        <v>82355</v>
      </c>
    </row>
    <row r="41" spans="1:4" ht="7.5" customHeight="1">
      <c r="A41" s="11"/>
      <c r="B41" s="13"/>
      <c r="C41" s="15"/>
      <c r="D41" s="13"/>
    </row>
    <row r="42" spans="1:4" ht="12.75">
      <c r="A42" s="10" t="s">
        <v>37</v>
      </c>
      <c r="B42" s="13"/>
      <c r="C42" s="15"/>
      <c r="D42" s="13"/>
    </row>
    <row r="43" spans="1:4" ht="12.75">
      <c r="A43" s="12" t="s">
        <v>38</v>
      </c>
      <c r="B43" s="13"/>
      <c r="C43" s="15"/>
      <c r="D43" s="13">
        <v>300</v>
      </c>
    </row>
    <row r="44" spans="1:4" ht="12.75">
      <c r="A44" s="6" t="s">
        <v>39</v>
      </c>
      <c r="B44" s="13">
        <v>17862</v>
      </c>
      <c r="C44" s="13">
        <v>17862</v>
      </c>
      <c r="D44" s="13">
        <v>16625</v>
      </c>
    </row>
    <row r="45" spans="1:4" ht="12.75">
      <c r="A45" s="6" t="s">
        <v>40</v>
      </c>
      <c r="B45" s="13">
        <v>5922</v>
      </c>
      <c r="C45" s="13">
        <v>5922</v>
      </c>
      <c r="D45" s="13">
        <v>5296</v>
      </c>
    </row>
    <row r="46" spans="1:4" ht="12.75">
      <c r="A46" s="6" t="s">
        <v>41</v>
      </c>
      <c r="B46" s="13">
        <v>1574</v>
      </c>
      <c r="C46" s="13">
        <v>1503</v>
      </c>
      <c r="D46" s="13">
        <v>1278</v>
      </c>
    </row>
    <row r="47" spans="1:4" ht="12.75">
      <c r="A47" s="6" t="s">
        <v>42</v>
      </c>
      <c r="B47" s="13">
        <v>5141</v>
      </c>
      <c r="C47" s="13">
        <v>5141</v>
      </c>
      <c r="D47" s="13">
        <v>2600</v>
      </c>
    </row>
    <row r="48" spans="1:4" ht="12.75">
      <c r="A48" s="6" t="s">
        <v>43</v>
      </c>
      <c r="B48" s="13">
        <v>44230</v>
      </c>
      <c r="C48" s="13">
        <v>44230</v>
      </c>
      <c r="D48" s="13">
        <v>58363</v>
      </c>
    </row>
    <row r="49" spans="1:4" ht="12.75">
      <c r="A49" s="6" t="s">
        <v>44</v>
      </c>
      <c r="B49" s="13">
        <v>1213</v>
      </c>
      <c r="C49" s="13">
        <v>1213</v>
      </c>
      <c r="D49" s="13">
        <v>1385</v>
      </c>
    </row>
    <row r="50" spans="1:4" ht="12.75">
      <c r="A50" s="5" t="s">
        <v>45</v>
      </c>
      <c r="B50" s="13">
        <v>1955</v>
      </c>
      <c r="C50" s="13">
        <v>1955</v>
      </c>
      <c r="D50" s="13">
        <v>1939</v>
      </c>
    </row>
    <row r="51" spans="1:4" ht="12.75">
      <c r="A51" s="5" t="s">
        <v>46</v>
      </c>
      <c r="B51" s="13">
        <v>1248</v>
      </c>
      <c r="C51" s="13">
        <v>1248</v>
      </c>
      <c r="D51" s="13">
        <v>1187</v>
      </c>
    </row>
    <row r="52" spans="1:4" ht="12.75">
      <c r="A52" s="5" t="s">
        <v>47</v>
      </c>
      <c r="B52" s="13">
        <v>5911</v>
      </c>
      <c r="C52" s="13">
        <v>5911</v>
      </c>
      <c r="D52" s="13">
        <v>5612</v>
      </c>
    </row>
    <row r="53" spans="1:4" ht="12.75">
      <c r="A53" s="5" t="s">
        <v>48</v>
      </c>
      <c r="B53" s="13">
        <v>1390</v>
      </c>
      <c r="C53" s="13">
        <v>1390</v>
      </c>
      <c r="D53" s="13">
        <v>1747</v>
      </c>
    </row>
    <row r="54" spans="1:4" ht="12.75">
      <c r="A54" s="5" t="s">
        <v>49</v>
      </c>
      <c r="B54" s="13">
        <v>2000</v>
      </c>
      <c r="C54" s="13">
        <v>2000</v>
      </c>
      <c r="D54" s="13"/>
    </row>
    <row r="55" spans="1:4" ht="12.75">
      <c r="A55"/>
      <c r="B55" s="13"/>
      <c r="C55" s="15"/>
      <c r="D55" s="13"/>
    </row>
    <row r="56" spans="1:4" ht="12.75">
      <c r="A56" s="7" t="s">
        <v>50</v>
      </c>
      <c r="B56" s="17">
        <f>SUM(B44:B54)</f>
        <v>88446</v>
      </c>
      <c r="C56" s="17">
        <f>SUM(C44:C54)</f>
        <v>88375</v>
      </c>
      <c r="D56" s="17">
        <f>SUM(D43:D54)</f>
        <v>96332</v>
      </c>
    </row>
    <row r="57" spans="2:4" ht="12.75">
      <c r="B57" s="13"/>
      <c r="C57" s="15"/>
      <c r="D57" s="15"/>
    </row>
    <row r="58" spans="1:4" ht="12.75">
      <c r="A58" s="19" t="s">
        <v>51</v>
      </c>
      <c r="B58" s="18">
        <f>B19+B24+B26+B33+B40+B56</f>
        <v>1870633</v>
      </c>
      <c r="C58" s="18">
        <f>C19+C24+C26+C33+C40+C56</f>
        <v>1885554</v>
      </c>
      <c r="D58" s="18">
        <f>D19+D24+D26+D33+D40+D56</f>
        <v>1899318</v>
      </c>
    </row>
    <row r="61" spans="1:6" ht="12.75">
      <c r="A61" s="32" t="s">
        <v>52</v>
      </c>
      <c r="B61" s="32"/>
      <c r="C61" s="32"/>
      <c r="D61" s="32"/>
      <c r="E61" s="20"/>
      <c r="F61" s="20"/>
    </row>
    <row r="62" spans="1:6" ht="12.75">
      <c r="A62" s="32"/>
      <c r="B62" s="32"/>
      <c r="C62" s="32"/>
      <c r="D62" s="32"/>
      <c r="E62" s="20"/>
      <c r="F62" s="20"/>
    </row>
    <row r="63" spans="1:6" ht="12.75">
      <c r="A63" s="32"/>
      <c r="B63" s="32"/>
      <c r="C63" s="32"/>
      <c r="D63" s="32"/>
      <c r="E63" s="20"/>
      <c r="F63" s="20"/>
    </row>
    <row r="64" spans="1:6" ht="12.75">
      <c r="A64" s="21"/>
      <c r="B64" s="22"/>
      <c r="C64" s="20"/>
      <c r="D64" s="23"/>
      <c r="E64" s="20"/>
      <c r="F64" s="20"/>
    </row>
    <row r="65" spans="1:4" ht="12.75">
      <c r="A65" s="21"/>
      <c r="B65" s="24" t="s">
        <v>53</v>
      </c>
      <c r="C65" s="24" t="s">
        <v>54</v>
      </c>
      <c r="D65" s="24" t="s">
        <v>55</v>
      </c>
    </row>
    <row r="66" spans="1:4" ht="12.75">
      <c r="A66" s="5" t="s">
        <v>56</v>
      </c>
      <c r="B66" s="25">
        <v>1481</v>
      </c>
      <c r="C66" s="27"/>
      <c r="D66" s="25">
        <v>1481</v>
      </c>
    </row>
    <row r="67" spans="1:4" ht="12.75">
      <c r="A67" s="5" t="s">
        <v>57</v>
      </c>
      <c r="B67" s="26">
        <v>3044</v>
      </c>
      <c r="C67" s="27"/>
      <c r="D67" s="26">
        <v>3048</v>
      </c>
    </row>
    <row r="68" spans="1:4" ht="12.75">
      <c r="A68" s="5" t="s">
        <v>58</v>
      </c>
      <c r="B68" s="27">
        <f>+B67+B66</f>
        <v>4525</v>
      </c>
      <c r="C68" s="27"/>
      <c r="D68" s="27">
        <f>+D67+D66</f>
        <v>4529</v>
      </c>
    </row>
    <row r="69" spans="1:4" ht="12.75">
      <c r="A69" s="21"/>
      <c r="B69" s="23"/>
      <c r="C69" s="20"/>
      <c r="D69" s="20"/>
    </row>
    <row r="70" spans="1:6" ht="57.75" customHeight="1">
      <c r="A70" s="32" t="s">
        <v>59</v>
      </c>
      <c r="B70" s="32"/>
      <c r="C70" s="32"/>
      <c r="D70" s="32"/>
      <c r="E70" s="31"/>
      <c r="F70" s="20"/>
    </row>
    <row r="71" spans="1:6" ht="11.25" customHeight="1">
      <c r="A71" s="31"/>
      <c r="B71" s="31"/>
      <c r="C71" s="31"/>
      <c r="D71" s="31"/>
      <c r="E71" s="31"/>
      <c r="F71" s="20"/>
    </row>
    <row r="72" spans="1:6" ht="8.25" customHeight="1">
      <c r="A72" s="32" t="s">
        <v>60</v>
      </c>
      <c r="B72" s="32"/>
      <c r="C72" s="32"/>
      <c r="D72" s="32"/>
      <c r="E72" s="32"/>
      <c r="F72" s="20"/>
    </row>
    <row r="73" spans="1:6" ht="8.25" customHeight="1">
      <c r="A73" s="32"/>
      <c r="B73" s="32"/>
      <c r="C73" s="32"/>
      <c r="D73" s="32"/>
      <c r="E73" s="32"/>
      <c r="F73" s="20"/>
    </row>
    <row r="74" spans="1:6" ht="8.25" customHeight="1">
      <c r="A74" s="32"/>
      <c r="B74" s="32"/>
      <c r="C74" s="32"/>
      <c r="D74" s="32"/>
      <c r="E74" s="32"/>
      <c r="F74" s="20"/>
    </row>
    <row r="75" spans="1:6" ht="12.75">
      <c r="A75" s="2"/>
      <c r="B75" s="22"/>
      <c r="C75" s="20"/>
      <c r="D75" s="23"/>
      <c r="E75" s="20"/>
      <c r="F75" s="20"/>
    </row>
    <row r="76" spans="1:4" ht="12.75">
      <c r="A76" s="2"/>
      <c r="B76" s="24" t="s">
        <v>53</v>
      </c>
      <c r="C76" s="24" t="s">
        <v>54</v>
      </c>
      <c r="D76" s="24" t="s">
        <v>55</v>
      </c>
    </row>
    <row r="77" spans="1:4" ht="12.75">
      <c r="A77" s="5" t="s">
        <v>61</v>
      </c>
      <c r="B77" s="23"/>
      <c r="C77" s="20"/>
      <c r="D77" s="20"/>
    </row>
    <row r="78" spans="1:4" ht="12.75">
      <c r="A78" s="28" t="s">
        <v>62</v>
      </c>
      <c r="B78" s="29">
        <v>60744</v>
      </c>
      <c r="C78" s="29">
        <f>+B78</f>
        <v>60744</v>
      </c>
      <c r="D78" s="29">
        <v>61264</v>
      </c>
    </row>
    <row r="79" spans="1:4" ht="12.75">
      <c r="A79" s="28" t="s">
        <v>63</v>
      </c>
      <c r="B79" s="30">
        <v>25884</v>
      </c>
      <c r="C79" s="30">
        <v>25835</v>
      </c>
      <c r="D79" s="30">
        <v>23770</v>
      </c>
    </row>
    <row r="80" spans="1:4" ht="12.75">
      <c r="A80" s="5" t="s">
        <v>58</v>
      </c>
      <c r="B80" s="27">
        <f>+B79+B78</f>
        <v>86628</v>
      </c>
      <c r="C80" s="27">
        <f>+C79+C78</f>
        <v>86579</v>
      </c>
      <c r="D80" s="27">
        <f>+D79+D78</f>
        <v>85034</v>
      </c>
    </row>
  </sheetData>
  <sheetProtection/>
  <mergeCells count="3">
    <mergeCell ref="A72:E74"/>
    <mergeCell ref="A70:D70"/>
    <mergeCell ref="A61:D63"/>
  </mergeCells>
  <printOptions/>
  <pageMargins left="0.5" right="0.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Palmer</dc:creator>
  <cp:keywords/>
  <dc:description/>
  <cp:lastModifiedBy>Community College Review</cp:lastModifiedBy>
  <cp:lastPrinted>2008-07-29T13:01:28Z</cp:lastPrinted>
  <dcterms:created xsi:type="dcterms:W3CDTF">2007-05-16T02:01:13Z</dcterms:created>
  <dcterms:modified xsi:type="dcterms:W3CDTF">2009-01-07T03:26:49Z</dcterms:modified>
  <cp:category/>
  <cp:version/>
  <cp:contentType/>
  <cp:contentStatus/>
</cp:coreProperties>
</file>